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1"/>
  </bookViews>
  <sheets>
    <sheet name="ส่งออก มี.ค.61" sheetId="1" r:id="rId1"/>
    <sheet name="นำเข้า มี.ค..61" sheetId="2" r:id="rId2"/>
    <sheet name="นำเข้า 10 อันดับ" sheetId="3" r:id="rId3"/>
    <sheet name=" ผ่านแดน มี.ค..61" sheetId="4" r:id="rId4"/>
    <sheet name="ผ่านแดน 10 อันดับ" sheetId="5" r:id="rId5"/>
  </sheets>
  <definedNames/>
  <calcPr fullCalcOnLoad="1"/>
</workbook>
</file>

<file path=xl/sharedStrings.xml><?xml version="1.0" encoding="utf-8"?>
<sst xmlns="http://schemas.openxmlformats.org/spreadsheetml/2006/main" count="446" uniqueCount="235">
  <si>
    <t>รวมทั้งหมด</t>
  </si>
  <si>
    <t>อื่นๆ</t>
  </si>
  <si>
    <t>รวม</t>
  </si>
  <si>
    <t>มูลค่า (ล้านบาท)</t>
  </si>
  <si>
    <t>น้ำหนัก (ตัน)</t>
  </si>
  <si>
    <t>พิกัด</t>
  </si>
  <si>
    <t>ชนิดสินค้า</t>
  </si>
  <si>
    <t>ลำดับที่</t>
  </si>
  <si>
    <t xml:space="preserve">สินค้าส่งออกสูงสุด  10  อันดับ </t>
  </si>
  <si>
    <t>ด่านศุลกากรช่องเม็ก</t>
  </si>
  <si>
    <t>รวมทั้งสิ้น</t>
  </si>
  <si>
    <t>กาแฟสำเร็จรูป</t>
  </si>
  <si>
    <t>สินค้าส่งออก ด่านศุลกากรช่องเม็ก</t>
  </si>
  <si>
    <t>สินค้า</t>
  </si>
  <si>
    <t>ปริมาณ</t>
  </si>
  <si>
    <t>หน่วย</t>
  </si>
  <si>
    <t>ปีงบประมาณ 2561</t>
  </si>
  <si>
    <t xml:space="preserve">มูลค่าสินค้าผ่านแดนสูงสุด  10  อันดับ </t>
  </si>
  <si>
    <t>ลำดับ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</si>
  <si>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</si>
  <si>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</si>
  <si>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</si>
  <si>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รวมสินค้าผ่านแดนขาเข้า 10 อันดับ</t>
  </si>
  <si>
    <t>รวมสินค้าผ่านแดนขาออก 10 อันดับ</t>
  </si>
  <si>
    <t>น้ำหนัก (กก.)</t>
  </si>
  <si>
    <t>ผ่านแดนขาออก</t>
  </si>
  <si>
    <t>บุหรี่</t>
  </si>
  <si>
    <t>ลำโพง</t>
  </si>
  <si>
    <t>ผ่านแดนขาเข้า</t>
  </si>
  <si>
    <t>ชิ้นส่วนเฟอร์นิเจอร์ไม้ดู่</t>
  </si>
  <si>
    <t>เมล็ดกาแฟดิบ</t>
  </si>
  <si>
    <t>ข้าวเหนียว</t>
  </si>
  <si>
    <t>หม้อแปลงไฟฟ้า</t>
  </si>
  <si>
    <t>85043199</t>
  </si>
  <si>
    <t>อุปกรณ์ไฟฟ้า</t>
  </si>
  <si>
    <t xml:space="preserve">3,107.184
</t>
  </si>
  <si>
    <t>แป้งมันสำปะหลัง</t>
  </si>
  <si>
    <t>ข้าวสาร (เหนียว)</t>
  </si>
  <si>
    <t>เฟอร์นิเจอร์ไม้ดู่</t>
  </si>
  <si>
    <t>มอลต์</t>
  </si>
  <si>
    <t>ยางรถยนต์</t>
  </si>
  <si>
    <t>ส่วนประกอบหม้อแปลงไฟฟ้า</t>
  </si>
  <si>
    <t>เครื่องปรับอากาศ</t>
  </si>
  <si>
    <t>รีเอเจนต์ในห้องปฏิบัติการ</t>
  </si>
  <si>
    <t>อุปกรณ์หลักนำกระแสไฟฟ้า</t>
  </si>
  <si>
    <t>อุปกรณ์เครื่องมือแพทย์</t>
  </si>
  <si>
    <t>เบียร์</t>
  </si>
  <si>
    <t>44072999</t>
  </si>
  <si>
    <t xml:space="preserve">                         มูลค่าสินค้าผ่านแดน จาก ประเทศที่สามไป สปป.ลาว</t>
  </si>
  <si>
    <t>น้ำมันเชื้อเพลิง</t>
  </si>
  <si>
    <t>C62</t>
  </si>
  <si>
    <t>KGM</t>
  </si>
  <si>
    <t>LTR</t>
  </si>
  <si>
    <t>PA</t>
  </si>
  <si>
    <t>TNE</t>
  </si>
  <si>
    <t>MTK</t>
  </si>
  <si>
    <t>เหล็กข้ออ้อย</t>
  </si>
  <si>
    <t xml:space="preserve">ผงชูรส </t>
  </si>
  <si>
    <t>รถยนต์นั่งสำเร็จรูป</t>
  </si>
  <si>
    <t>รถแทรคเตอร์และรถไถนา</t>
  </si>
  <si>
    <t>รถยนต์นั่งใหม่สำเร็จรูป</t>
  </si>
  <si>
    <t>ขนมอบกรอบ,เวเฟอร์</t>
  </si>
  <si>
    <t>ของใช้บรรจุทำด้วยพลาสติก</t>
  </si>
  <si>
    <t>อาหารปรุงแต่ง,เครื่องดื่มบำรุงกำลัง</t>
  </si>
  <si>
    <t>น้ำผลไม้,ชาเขียว</t>
  </si>
  <si>
    <t>อาหารสัตว์</t>
  </si>
  <si>
    <t>ผงชูรส</t>
  </si>
  <si>
    <t>มูลค่า(ล้านบาท)</t>
  </si>
  <si>
    <t>สินค้านำเข้าด่านศุลกากรช่องเม็ก</t>
  </si>
  <si>
    <t>นำเข้าจาก สปป.ลาว</t>
  </si>
  <si>
    <t>พิกัดศุลกากร</t>
  </si>
  <si>
    <t>น้ำหนัก(ก.ก.)</t>
  </si>
  <si>
    <t>หน่วยของสินค้า</t>
  </si>
  <si>
    <t>ราคา(บาท)</t>
  </si>
  <si>
    <t>อากรขาเข้า(บาท)</t>
  </si>
  <si>
    <t>ภาษีมูลค่าเพิ่ม(บาท)</t>
  </si>
  <si>
    <t>หมายเหตุ</t>
  </si>
  <si>
    <t>07141011</t>
  </si>
  <si>
    <t>พลังงานไฟฟ้า</t>
  </si>
  <si>
    <t>KWH</t>
  </si>
  <si>
    <t>08109060</t>
  </si>
  <si>
    <t>มะขามเปียก</t>
  </si>
  <si>
    <t>07141099</t>
  </si>
  <si>
    <t>09012110</t>
  </si>
  <si>
    <t>กาแฟคั่วไม่บด</t>
  </si>
  <si>
    <t>07049010</t>
  </si>
  <si>
    <t>กะหล่ำปลี</t>
  </si>
  <si>
    <t>MTQ</t>
  </si>
  <si>
    <t>12119097</t>
  </si>
  <si>
    <t>เปลือกไม้บง</t>
  </si>
  <si>
    <t>20098999</t>
  </si>
  <si>
    <t>เนื้อเสาวรสแช่แข็ง</t>
  </si>
  <si>
    <t>47079000</t>
  </si>
  <si>
    <t>เศษและของที่ใช้ไม่ได้ ซึ่งไม่ได้คัดแยก</t>
  </si>
  <si>
    <t>-</t>
  </si>
  <si>
    <t>อื่น ๆ</t>
  </si>
  <si>
    <t>หมายเหตุ  1) * ใบสุทธินำกลับ เก่าใช้แล้ว    ** I-EAT FREE ZONE   *** คลังทัณฑ์บน</t>
  </si>
  <si>
    <t xml:space="preserve">            </t>
  </si>
  <si>
    <t xml:space="preserve">    2) ข้อมูลอ้างอิงจากรายงานสารสนเทศศุลกากร</t>
  </si>
  <si>
    <t>นำเข้าจากประเทศกัมพูชา</t>
  </si>
  <si>
    <t>หมายเหตุ  1) ข้อมูลอ้างอิงจากรายงานสารสนเทศศุลกากร</t>
  </si>
  <si>
    <t>มูลค่าสินค้านำเข้าสูงสุด  10  อันดับ</t>
  </si>
  <si>
    <t>น้ำหนัก/ตัน</t>
  </si>
  <si>
    <t>มูลค่า/ล้านบาท</t>
  </si>
  <si>
    <t>มันสำปะหลัง(มันเส้น)</t>
  </si>
  <si>
    <t>มันสำปะหลัง(มันหัว)</t>
  </si>
  <si>
    <t>มันเทศ</t>
  </si>
  <si>
    <t>กาแฟคั่ว</t>
  </si>
  <si>
    <t xml:space="preserve">หมายเหตุ </t>
  </si>
  <si>
    <t>1) * ใบสุทธินำกลับ เก่าใช้แล้ว</t>
  </si>
  <si>
    <t>2) ข้อมูลอ้างอิงจากรายงานสารสนเทศศุลกากร</t>
  </si>
  <si>
    <t>ปีงบประมาณ 2560   เดือน มีนาคม 2561</t>
  </si>
  <si>
    <t>ส่วนประกอบกังหันลมและเครื่องกำเนิดไฟฟ้า</t>
  </si>
  <si>
    <t xml:space="preserve">8503.00.20 </t>
  </si>
  <si>
    <t>อุปกรณ์เครื่องมือสำหรับงานสายส่งไฟฟ้า</t>
  </si>
  <si>
    <t>ถ่านขาวอัดแท่ง</t>
  </si>
  <si>
    <t>44029090</t>
  </si>
  <si>
    <t>เครื่องคัดร่อนแยก</t>
  </si>
  <si>
    <t xml:space="preserve">8474.10.10 </t>
  </si>
  <si>
    <t>กระสอบบรรจุกาแฟ</t>
  </si>
  <si>
    <t xml:space="preserve">4819.30.00 </t>
  </si>
  <si>
    <t>ลูกอม,ช็อคโกแลต,ขนม,เครื่องดื่มและของเล่นเด็ก</t>
  </si>
  <si>
    <t xml:space="preserve">1806.20.10 </t>
  </si>
  <si>
    <t xml:space="preserve">                       จำนวนใบขนผ่านแดนเข้า 47 ใบขน</t>
  </si>
  <si>
    <t xml:space="preserve">                                 จำนวนใบขนผ่านแดนออก  57 ใบขน</t>
  </si>
  <si>
    <t>ชิ้นส่วนเฟอร์เจอร์ไม้ดู่</t>
  </si>
  <si>
    <t>เฟอร์นิเจอร์ไม้ดู่,ชิ้นส่วนเฟอร์นิเจอร์ไม้ดู่</t>
  </si>
  <si>
    <t>ไม้สักเฟอร์นิเจอร์</t>
  </si>
  <si>
    <t xml:space="preserve">                       จำนวนใบขนผ่านแดนเข้า   47 ใบขน</t>
  </si>
  <si>
    <t>รถแทรกเตอร์ใช้ในการเกษตรพร้อมส่วนประกอบ</t>
  </si>
  <si>
    <t>เหล็กเส้น</t>
  </si>
  <si>
    <t>น้ำมันหล่อลื่น</t>
  </si>
  <si>
    <t>สตีลทาวเวอร์</t>
  </si>
  <si>
    <t>บล็อกแก้ว</t>
  </si>
  <si>
    <t>อุปกรณ์อำนวยความสะดวกสำหรับใช้ในครัวเรือน</t>
  </si>
  <si>
    <t>เสาโครงสร้างเหล็กพร้อมอุปกรณ์</t>
  </si>
  <si>
    <t>น้ำมันหล่อลื่นและไขหล่อลื่น</t>
  </si>
  <si>
    <t>พาเลตพลาสติก</t>
  </si>
  <si>
    <t>แทรกเตอร์ใช้ในการเกษตร</t>
  </si>
  <si>
    <t>ยางรถมอเตอร์ไซต์</t>
  </si>
  <si>
    <t>อลูมิเนียมฟอยล์</t>
  </si>
  <si>
    <t>ลำโพง,กระดาษติดผนัง</t>
  </si>
  <si>
    <t>คอมเพรสเซอร์</t>
  </si>
  <si>
    <t>กระเบื้องเคลือบปูพื้น</t>
  </si>
  <si>
    <t>กระเบื้องปูพื้น</t>
  </si>
  <si>
    <t>น้ำตาลบริสุทธิ์ในทางเคมี</t>
  </si>
  <si>
    <t>สุรา/ลูกกวาด</t>
  </si>
  <si>
    <t>ชีเมนต์พิเศษสำหรับประสารคอนกรีตและป้องกันสนิม</t>
  </si>
  <si>
    <t>ของเล่นพลาสติก</t>
  </si>
  <si>
    <t>จำนวนใบขนผ่านแดนออก 57 ใบขน</t>
  </si>
  <si>
    <t>มูลค่าสินค้าผ่านแดน</t>
  </si>
  <si>
    <t>ปีงบประมาณ 2561   เดือน   มีนาคม 2561</t>
  </si>
  <si>
    <t>ปีงบประมาณ 2561   (เดือน  มีนาคม 2561)</t>
  </si>
  <si>
    <t xml:space="preserve">กระเบื้อง   </t>
  </si>
  <si>
    <t xml:space="preserve">ครีมเทียม </t>
  </si>
  <si>
    <t xml:space="preserve">กะทิกล่องยูเอชที </t>
  </si>
  <si>
    <t xml:space="preserve">ยางมะตอย </t>
  </si>
  <si>
    <t>ซอสพริก เผ็ดน้อย</t>
  </si>
  <si>
    <t>ปีงบประมาณ 2561   (เดือนตุลาคม - มีนาคม  2561)</t>
  </si>
  <si>
    <t>ประจำเดือน          มีนาคม  2561</t>
  </si>
  <si>
    <t>มูลค่า (บาท)</t>
  </si>
  <si>
    <t xml:space="preserve">น้ำมันเชื้อเพลิง   </t>
  </si>
  <si>
    <t xml:space="preserve">รถยนต์นั่งสำเร็จรูป   </t>
  </si>
  <si>
    <t xml:space="preserve">พลังงานไฟฟ้า    </t>
  </si>
  <si>
    <t xml:space="preserve">กระเบื้อง </t>
  </si>
  <si>
    <t xml:space="preserve">รถแทรคเตอร์และรถไถนา  </t>
  </si>
  <si>
    <t xml:space="preserve">ครีมเทียม  </t>
  </si>
  <si>
    <t xml:space="preserve">กะทิกล่องยูเอชที   </t>
  </si>
  <si>
    <t xml:space="preserve">ยางมะตอย  </t>
  </si>
  <si>
    <t xml:space="preserve">ซอสพริก เผ็ดน้อย  </t>
  </si>
  <si>
    <t xml:space="preserve">ถุงพลาสติก </t>
  </si>
  <si>
    <t xml:space="preserve">เหล็กข้ออ้อย </t>
  </si>
  <si>
    <t>น้ำชาโออิชิ</t>
  </si>
  <si>
    <t xml:space="preserve">ถ้วยยาง     </t>
  </si>
  <si>
    <t xml:space="preserve">เครื่องดื่มเกลือแร่ สปอนเซอร์ </t>
  </si>
  <si>
    <t xml:space="preserve">แบตเตอรี่ยี่ห้อ "GS" สำหรับรถยนต์   </t>
  </si>
  <si>
    <t xml:space="preserve">น้ำตาลทรายขาวธรรมดา </t>
  </si>
  <si>
    <t xml:space="preserve">ผงซักฟอก </t>
  </si>
  <si>
    <t xml:space="preserve">ผ้าอนามัย   </t>
  </si>
  <si>
    <t xml:space="preserve">เครื่องดื่ม สปาย   </t>
  </si>
  <si>
    <t xml:space="preserve">น้ำหวาน "เฮลล์บลูบอย" </t>
  </si>
  <si>
    <t xml:space="preserve">อาหารปลา เบทาโกร  </t>
  </si>
  <si>
    <t xml:space="preserve">ท่ออินเตอร์ปลายบาน  </t>
  </si>
  <si>
    <t xml:space="preserve">รสดี  </t>
  </si>
  <si>
    <t>CS</t>
  </si>
  <si>
    <t xml:space="preserve">อาหารหมู  </t>
  </si>
  <si>
    <t>BG</t>
  </si>
  <si>
    <t xml:space="preserve">ปุ๋ยเคมี   </t>
  </si>
  <si>
    <t xml:space="preserve">นมถั่วเหลือง  </t>
  </si>
  <si>
    <t>ISUZU VEHICLES รถกระบะ</t>
  </si>
  <si>
    <t xml:space="preserve">ท่อเหล็กสี่เหลี่ยมจตุรัสไม่เคลือบสี </t>
  </si>
  <si>
    <t xml:space="preserve">นมโฟรโมสต์ โอเมก้า 180 มล. จืด </t>
  </si>
  <si>
    <t xml:space="preserve">ขนมรวม </t>
  </si>
  <si>
    <t xml:space="preserve">กระเบื้องสามลอนใช้สำหรับมุงหลังคา </t>
  </si>
  <si>
    <t xml:space="preserve">เหล็กคอล์ย  </t>
  </si>
  <si>
    <t xml:space="preserve">เครื่องดื่มน้ำอัดลม </t>
  </si>
  <si>
    <t xml:space="preserve">กระเบื้องเซรามิคสำหรับปูพื้นบุผนัง </t>
  </si>
  <si>
    <t xml:space="preserve">ข้ออ้อย </t>
  </si>
  <si>
    <t xml:space="preserve">รถยนต์โดยสารสำเร็จรูป  </t>
  </si>
  <si>
    <t xml:space="preserve">ยาสระผม  </t>
  </si>
  <si>
    <t xml:space="preserve">ซีอิ๋ว </t>
  </si>
  <si>
    <t xml:space="preserve">นมข้นหวาน   </t>
  </si>
  <si>
    <t xml:space="preserve">ปูนซีเมนต์แดง </t>
  </si>
  <si>
    <t xml:space="preserve">บะหมี่กึ่งสำเร็จรูปปรุงสำเร็จ </t>
  </si>
  <si>
    <t xml:space="preserve">ผงชาไข่มุก   </t>
  </si>
  <si>
    <t xml:space="preserve">เครื่องยนต์ดีเซล   </t>
  </si>
  <si>
    <t xml:space="preserve">รถยนต์นั่งเก๋ง   </t>
  </si>
  <si>
    <t xml:space="preserve">ตู้เย็น  </t>
  </si>
  <si>
    <t xml:space="preserve">อ่างอาบน้ำอะคริลิค </t>
  </si>
  <si>
    <t>SET</t>
  </si>
  <si>
    <t xml:space="preserve">ด้ายโปลี   </t>
  </si>
  <si>
    <t xml:space="preserve">ไม้เชิงชาย  </t>
  </si>
  <si>
    <t xml:space="preserve">                                             รวมทั้งสิ้น</t>
  </si>
  <si>
    <t>ประจำเดือน  มีนาคม  2561</t>
  </si>
  <si>
    <t>27160000</t>
  </si>
  <si>
    <t>21011292</t>
  </si>
  <si>
    <t>กาแฟสำเร็จรูป3in1</t>
  </si>
  <si>
    <t>85443014</t>
  </si>
  <si>
    <t>ชุดสายไฟ</t>
  </si>
  <si>
    <t>85392920</t>
  </si>
  <si>
    <t>หลอดไฟ</t>
  </si>
  <si>
    <t>21011110</t>
  </si>
  <si>
    <t>73089060</t>
  </si>
  <si>
    <t>รางสำหรับเดินสายเคเบิล ชนิดปรุรู</t>
  </si>
  <si>
    <t>85444299</t>
  </si>
  <si>
    <t>13019090</t>
  </si>
  <si>
    <t>ชัน</t>
  </si>
  <si>
    <t>07069000</t>
  </si>
  <si>
    <t>ผักกาดขาว</t>
  </si>
  <si>
    <t>ไม้แปรรูป</t>
  </si>
  <si>
    <t>84144000</t>
  </si>
  <si>
    <t>เครื่องอัดลมที่ติดตั้งบนแชสซีส์ที่มีล้อ ใช้สำหรับลากจูง</t>
  </si>
  <si>
    <t>ประจำปีงบประมาณ  2561 (ตุลาคม - มีนาคม 2561)</t>
  </si>
  <si>
    <t>อุปกรณ์ทดสอบความเที่ยงตรงของเครื่องวัดไฟฟ้า*</t>
  </si>
  <si>
    <t>*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</si>
</sst>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#,##0.000"/>
    <numFmt numFmtId="188" formatCode="_-* #,##0.00_-;\-* #,##0.00_-;_-* &quot;-&quot;??_-;_-@_-"/>
    <numFmt numFmtId="189" formatCode="#,##0.00;[Red]#,##0.00"/>
    <numFmt numFmtId="190" formatCode="#,##0.000000"/>
    <numFmt numFmtId="191" formatCode="0000"/>
    <numFmt numFmtId="192" formatCode="_-* #,##0.000_-;\-* #,##0.000_-;_-* &quot;-&quot;???_-;_-@_-"/>
    <numFmt numFmtId="193" formatCode="_-* #,##0.000_-;\-* #,##0.000_-;_-* &quot;-&quot;??_-;_-@_-"/>
    <numFmt numFmtId="194" formatCode="0.000"/>
  </numFmts>
  <fonts count="76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8"/>
      <name val="TH SarabunPSK"/>
      <family val="2"/>
    </font>
    <font>
      <b/>
      <sz val="20"/>
      <color indexed="8"/>
      <name val="TH SarabunPSK"/>
      <family val="2"/>
    </font>
    <font>
      <b/>
      <sz val="22"/>
      <color indexed="8"/>
      <name val="TH SarabunPSK"/>
      <family val="2"/>
    </font>
    <font>
      <b/>
      <sz val="18"/>
      <color indexed="8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0"/>
      <color indexed="8"/>
      <name val="Tahoma"/>
      <family val="2"/>
    </font>
    <font>
      <sz val="16"/>
      <color indexed="8"/>
      <name val="TH SarabunPSK"/>
      <family val="2"/>
    </font>
    <font>
      <sz val="10"/>
      <name val="Arial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0"/>
      <color indexed="8"/>
      <name val="Arial"/>
      <family val="2"/>
    </font>
    <font>
      <sz val="18"/>
      <color indexed="10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3.5"/>
      <color indexed="8"/>
      <name val="TH SarabunPSK"/>
      <family val="2"/>
    </font>
    <font>
      <u val="single"/>
      <sz val="11"/>
      <color indexed="30"/>
      <name val="Tahoma"/>
      <family val="2"/>
    </font>
    <font>
      <sz val="18"/>
      <name val="TH SarabunPSK"/>
      <family val="2"/>
    </font>
    <font>
      <b/>
      <sz val="20"/>
      <name val="TH SarabunPSK"/>
      <family val="2"/>
    </font>
    <font>
      <sz val="10"/>
      <name val="Leelawadee UI"/>
      <family val="2"/>
    </font>
    <font>
      <sz val="16"/>
      <color indexed="10"/>
      <name val="TH SarabunPSK"/>
      <family val="2"/>
    </font>
    <font>
      <b/>
      <sz val="16"/>
      <color indexed="63"/>
      <name val="TH SarabunPSK"/>
      <family val="2"/>
    </font>
    <font>
      <b/>
      <sz val="11"/>
      <color indexed="8"/>
      <name val="TH SarabunPSK"/>
      <family val="2"/>
    </font>
    <font>
      <sz val="11"/>
      <name val="Leelawadee UI"/>
      <family val="2"/>
    </font>
    <font>
      <u val="single"/>
      <sz val="11"/>
      <color indexed="25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8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3.5"/>
      <color rgb="FF000000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b/>
      <sz val="16"/>
      <color theme="1" tint="0.24998000264167786"/>
      <name val="TH SarabunPSK"/>
      <family val="2"/>
    </font>
    <font>
      <b/>
      <sz val="20"/>
      <color theme="1"/>
      <name val="TH SarabunPSK"/>
      <family val="2"/>
    </font>
    <font>
      <b/>
      <sz val="22"/>
      <color theme="1"/>
      <name val="TH SarabunPSK"/>
      <family val="2"/>
    </font>
    <font>
      <b/>
      <sz val="11"/>
      <color theme="1"/>
      <name val="TH SarabunPSK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 style="thin"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medium"/>
    </border>
    <border>
      <left style="thin">
        <color rgb="FF979991"/>
      </left>
      <right/>
      <top style="thin">
        <color rgb="FF979991"/>
      </top>
      <bottom style="thin">
        <color rgb="FF979991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double"/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>
        <color rgb="FF979991"/>
      </top>
      <bottom style="thin">
        <color rgb="FF979991"/>
      </bottom>
    </border>
    <border>
      <left/>
      <right/>
      <top style="medium"/>
      <bottom style="medium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 style="medium"/>
      <right style="thin"/>
      <top/>
      <bottom style="medium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9" fontId="0" fillId="0" borderId="0" applyFont="0" applyFill="0" applyBorder="0" applyAlignment="0" applyProtection="0"/>
    <xf numFmtId="0" fontId="50" fillId="21" borderId="0" applyNumberFormat="0" applyBorder="0" applyAlignment="0" applyProtection="0"/>
    <xf numFmtId="0" fontId="51" fillId="22" borderId="3" applyNumberFormat="0" applyAlignment="0" applyProtection="0"/>
    <xf numFmtId="0" fontId="52" fillId="22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7" fillId="24" borderId="4" applyNumberFormat="0" applyAlignment="0" applyProtection="0"/>
    <xf numFmtId="0" fontId="58" fillId="25" borderId="0" applyNumberFormat="0" applyBorder="0" applyAlignment="0" applyProtection="0"/>
    <xf numFmtId="0" fontId="59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12">
    <xf numFmtId="0" fontId="0" fillId="0" borderId="0" xfId="0" applyFont="1" applyAlignment="1">
      <alignment/>
    </xf>
    <xf numFmtId="0" fontId="2" fillId="0" borderId="0" xfId="55" applyFont="1">
      <alignment/>
      <protection/>
    </xf>
    <xf numFmtId="187" fontId="2" fillId="0" borderId="0" xfId="55" applyNumberFormat="1" applyFont="1">
      <alignment/>
      <protection/>
    </xf>
    <xf numFmtId="0" fontId="2" fillId="0" borderId="0" xfId="55" applyFont="1" applyAlignment="1">
      <alignment horizontal="center"/>
      <protection/>
    </xf>
    <xf numFmtId="0" fontId="2" fillId="0" borderId="10" xfId="55" applyFont="1" applyBorder="1" applyAlignment="1">
      <alignment horizontal="center"/>
      <protection/>
    </xf>
    <xf numFmtId="0" fontId="2" fillId="0" borderId="11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Continuous" vertical="center" wrapText="1"/>
      <protection/>
    </xf>
    <xf numFmtId="0" fontId="5" fillId="33" borderId="12" xfId="55" applyFont="1" applyFill="1" applyBorder="1" applyAlignment="1">
      <alignment horizontal="center"/>
      <protection/>
    </xf>
    <xf numFmtId="0" fontId="5" fillId="33" borderId="13" xfId="55" applyFont="1" applyFill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Continuous"/>
      <protection/>
    </xf>
    <xf numFmtId="0" fontId="5" fillId="0" borderId="10" xfId="55" applyFont="1" applyFill="1" applyBorder="1" applyAlignment="1">
      <alignment horizontal="centerContinuous"/>
      <protection/>
    </xf>
    <xf numFmtId="0" fontId="6" fillId="0" borderId="14" xfId="70" applyNumberFormat="1" applyFont="1" applyFill="1" applyBorder="1" applyAlignment="1" applyProtection="1">
      <alignment horizontal="center"/>
      <protection/>
    </xf>
    <xf numFmtId="0" fontId="63" fillId="34" borderId="10" xfId="0" applyFont="1" applyFill="1" applyBorder="1" applyAlignment="1">
      <alignment horizontal="left" vertical="top" wrapText="1"/>
    </xf>
    <xf numFmtId="0" fontId="2" fillId="0" borderId="10" xfId="71" applyFont="1" applyFill="1" applyBorder="1" applyAlignment="1">
      <alignment wrapText="1"/>
      <protection/>
    </xf>
    <xf numFmtId="187" fontId="64" fillId="0" borderId="0" xfId="55" applyNumberFormat="1" applyFont="1">
      <alignment/>
      <protection/>
    </xf>
    <xf numFmtId="0" fontId="2" fillId="0" borderId="15" xfId="55" applyFont="1" applyBorder="1" applyAlignment="1">
      <alignment horizontal="center"/>
      <protection/>
    </xf>
    <xf numFmtId="0" fontId="2" fillId="0" borderId="16" xfId="55" applyFont="1" applyBorder="1">
      <alignment/>
      <protection/>
    </xf>
    <xf numFmtId="0" fontId="2" fillId="0" borderId="16" xfId="55" applyFont="1" applyBorder="1" applyAlignment="1">
      <alignment horizontal="center"/>
      <protection/>
    </xf>
    <xf numFmtId="0" fontId="2" fillId="0" borderId="10" xfId="55" applyFont="1" applyBorder="1">
      <alignment/>
      <protection/>
    </xf>
    <xf numFmtId="0" fontId="2" fillId="0" borderId="17" xfId="55" applyFont="1" applyBorder="1">
      <alignment/>
      <protection/>
    </xf>
    <xf numFmtId="0" fontId="7" fillId="0" borderId="0" xfId="55" applyFont="1" applyBorder="1">
      <alignment/>
      <protection/>
    </xf>
    <xf numFmtId="0" fontId="7" fillId="0" borderId="0" xfId="55" applyFont="1">
      <alignment/>
      <protection/>
    </xf>
    <xf numFmtId="0" fontId="12" fillId="35" borderId="18" xfId="55" applyFont="1" applyFill="1" applyBorder="1" applyAlignment="1">
      <alignment horizontal="center" vertical="center"/>
      <protection/>
    </xf>
    <xf numFmtId="0" fontId="12" fillId="0" borderId="0" xfId="55" applyFont="1" applyBorder="1">
      <alignment/>
      <protection/>
    </xf>
    <xf numFmtId="0" fontId="12" fillId="0" borderId="0" xfId="55" applyFont="1">
      <alignment/>
      <protection/>
    </xf>
    <xf numFmtId="0" fontId="12" fillId="35" borderId="19" xfId="55" applyFont="1" applyFill="1" applyBorder="1" applyAlignment="1">
      <alignment horizontal="center" vertical="center"/>
      <protection/>
    </xf>
    <xf numFmtId="0" fontId="15" fillId="35" borderId="13" xfId="55" applyFont="1" applyFill="1" applyBorder="1" applyAlignment="1">
      <alignment horizontal="center"/>
      <protection/>
    </xf>
    <xf numFmtId="0" fontId="12" fillId="35" borderId="20" xfId="55" applyFont="1" applyFill="1" applyBorder="1" applyAlignment="1">
      <alignment horizontal="center" vertical="center"/>
      <protection/>
    </xf>
    <xf numFmtId="0" fontId="12" fillId="0" borderId="0" xfId="55" applyFont="1" applyBorder="1" applyAlignment="1">
      <alignment horizontal="center"/>
      <protection/>
    </xf>
    <xf numFmtId="0" fontId="12" fillId="0" borderId="0" xfId="55" applyFont="1" applyAlignment="1">
      <alignment horizontal="center"/>
      <protection/>
    </xf>
    <xf numFmtId="0" fontId="7" fillId="0" borderId="18" xfId="55" applyFont="1" applyFill="1" applyBorder="1" applyAlignment="1">
      <alignment horizontal="center"/>
      <protection/>
    </xf>
    <xf numFmtId="0" fontId="7" fillId="0" borderId="0" xfId="55" applyFont="1" applyBorder="1" applyAlignment="1">
      <alignment vertical="top"/>
      <protection/>
    </xf>
    <xf numFmtId="0" fontId="7" fillId="0" borderId="21" xfId="55" applyFont="1" applyBorder="1" applyAlignment="1">
      <alignment vertical="top"/>
      <protection/>
    </xf>
    <xf numFmtId="0" fontId="7" fillId="0" borderId="20" xfId="55" applyFont="1" applyFill="1" applyBorder="1" applyAlignment="1">
      <alignment horizontal="center"/>
      <protection/>
    </xf>
    <xf numFmtId="0" fontId="7" fillId="0" borderId="20" xfId="55" applyFont="1" applyFill="1" applyBorder="1" applyAlignment="1">
      <alignment horizontal="center" vertical="center"/>
      <protection/>
    </xf>
    <xf numFmtId="0" fontId="7" fillId="0" borderId="22" xfId="77" applyFont="1" applyFill="1" applyBorder="1" applyAlignment="1">
      <alignment wrapText="1"/>
      <protection/>
    </xf>
    <xf numFmtId="0" fontId="7" fillId="0" borderId="0" xfId="55" applyFont="1" applyBorder="1" applyAlignment="1">
      <alignment vertical="center"/>
      <protection/>
    </xf>
    <xf numFmtId="0" fontId="7" fillId="0" borderId="19" xfId="55" applyFont="1" applyBorder="1">
      <alignment/>
      <protection/>
    </xf>
    <xf numFmtId="0" fontId="65" fillId="0" borderId="0" xfId="55" applyFont="1" applyBorder="1">
      <alignment/>
      <protection/>
    </xf>
    <xf numFmtId="0" fontId="65" fillId="0" borderId="0" xfId="55" applyFont="1">
      <alignment/>
      <protection/>
    </xf>
    <xf numFmtId="0" fontId="65" fillId="0" borderId="0" xfId="55" applyFont="1" applyBorder="1" applyAlignment="1">
      <alignment vertical="center"/>
      <protection/>
    </xf>
    <xf numFmtId="0" fontId="65" fillId="0" borderId="0" xfId="55" applyFont="1" applyAlignment="1">
      <alignment vertical="center"/>
      <protection/>
    </xf>
    <xf numFmtId="0" fontId="66" fillId="0" borderId="0" xfId="55" applyFont="1" applyAlignment="1">
      <alignment horizontal="center"/>
      <protection/>
    </xf>
    <xf numFmtId="0" fontId="66" fillId="0" borderId="0" xfId="55" applyFont="1">
      <alignment/>
      <protection/>
    </xf>
    <xf numFmtId="0" fontId="66" fillId="0" borderId="0" xfId="55" applyFont="1" applyBorder="1">
      <alignment/>
      <protection/>
    </xf>
    <xf numFmtId="0" fontId="67" fillId="0" borderId="0" xfId="55" applyFont="1" applyFill="1" applyBorder="1">
      <alignment/>
      <protection/>
    </xf>
    <xf numFmtId="187" fontId="68" fillId="0" borderId="0" xfId="55" applyNumberFormat="1" applyFont="1" applyFill="1" applyBorder="1" applyAlignment="1">
      <alignment horizontal="center"/>
      <protection/>
    </xf>
    <xf numFmtId="188" fontId="66" fillId="0" borderId="0" xfId="36" applyFont="1" applyAlignment="1">
      <alignment/>
    </xf>
    <xf numFmtId="0" fontId="67" fillId="0" borderId="0" xfId="55" applyFont="1">
      <alignment/>
      <protection/>
    </xf>
    <xf numFmtId="188" fontId="66" fillId="0" borderId="0" xfId="55" applyNumberFormat="1" applyFont="1">
      <alignment/>
      <protection/>
    </xf>
    <xf numFmtId="0" fontId="7" fillId="0" borderId="0" xfId="77" applyFont="1" applyFill="1" applyBorder="1" applyAlignment="1">
      <alignment wrapText="1"/>
      <protection/>
    </xf>
    <xf numFmtId="189" fontId="6" fillId="0" borderId="0" xfId="55" applyNumberFormat="1" applyFont="1" applyBorder="1" applyAlignment="1">
      <alignment horizontal="center"/>
      <protection/>
    </xf>
    <xf numFmtId="189" fontId="12" fillId="35" borderId="13" xfId="55" applyNumberFormat="1" applyFont="1" applyFill="1" applyBorder="1" applyAlignment="1">
      <alignment horizontal="center"/>
      <protection/>
    </xf>
    <xf numFmtId="189" fontId="66" fillId="0" borderId="0" xfId="55" applyNumberFormat="1" applyFont="1" applyAlignment="1">
      <alignment horizontal="center"/>
      <protection/>
    </xf>
    <xf numFmtId="189" fontId="7" fillId="0" borderId="20" xfId="74" applyNumberFormat="1" applyFont="1" applyFill="1" applyBorder="1" applyAlignment="1" quotePrefix="1">
      <alignment horizontal="right" wrapText="1"/>
      <protection/>
    </xf>
    <xf numFmtId="189" fontId="7" fillId="0" borderId="20" xfId="76" applyNumberFormat="1" applyFont="1" applyFill="1" applyBorder="1" applyAlignment="1">
      <alignment horizontal="right" wrapText="1"/>
      <protection/>
    </xf>
    <xf numFmtId="189" fontId="7" fillId="0" borderId="20" xfId="73" applyNumberFormat="1" applyFont="1" applyFill="1" applyBorder="1" applyAlignment="1">
      <alignment horizontal="right" wrapText="1"/>
      <protection/>
    </xf>
    <xf numFmtId="189" fontId="7" fillId="0" borderId="20" xfId="75" applyNumberFormat="1" applyFont="1" applyFill="1" applyBorder="1" applyAlignment="1" quotePrefix="1">
      <alignment horizontal="right" wrapText="1"/>
      <protection/>
    </xf>
    <xf numFmtId="189" fontId="7" fillId="0" borderId="20" xfId="75" applyNumberFormat="1" applyFont="1" applyFill="1" applyBorder="1" applyAlignment="1">
      <alignment horizontal="right" wrapText="1"/>
      <protection/>
    </xf>
    <xf numFmtId="189" fontId="66" fillId="0" borderId="0" xfId="55" applyNumberFormat="1" applyFont="1" applyAlignment="1">
      <alignment horizontal="right"/>
      <protection/>
    </xf>
    <xf numFmtId="189" fontId="66" fillId="0" borderId="0" xfId="36" applyNumberFormat="1" applyFont="1" applyAlignment="1">
      <alignment horizontal="right"/>
    </xf>
    <xf numFmtId="187" fontId="12" fillId="35" borderId="13" xfId="55" applyNumberFormat="1" applyFont="1" applyFill="1" applyBorder="1" applyAlignment="1">
      <alignment horizontal="center"/>
      <protection/>
    </xf>
    <xf numFmtId="0" fontId="7" fillId="0" borderId="20" xfId="74" applyFont="1" applyFill="1" applyBorder="1" applyAlignment="1" quotePrefix="1">
      <alignment horizontal="center" wrapText="1"/>
      <protection/>
    </xf>
    <xf numFmtId="0" fontId="7" fillId="0" borderId="20" xfId="76" applyFont="1" applyFill="1" applyBorder="1" applyAlignment="1">
      <alignment horizontal="center" wrapText="1"/>
      <protection/>
    </xf>
    <xf numFmtId="49" fontId="7" fillId="0" borderId="20" xfId="73" applyNumberFormat="1" applyFont="1" applyFill="1" applyBorder="1" applyAlignment="1" quotePrefix="1">
      <alignment horizontal="center" wrapText="1"/>
      <protection/>
    </xf>
    <xf numFmtId="0" fontId="7" fillId="0" borderId="20" xfId="54" applyNumberFormat="1" applyFont="1" applyFill="1" applyBorder="1" applyAlignment="1" applyProtection="1">
      <alignment horizontal="center"/>
      <protection/>
    </xf>
    <xf numFmtId="0" fontId="7" fillId="0" borderId="20" xfId="75" applyFont="1" applyFill="1" applyBorder="1" applyAlignment="1" quotePrefix="1">
      <alignment horizontal="center" wrapText="1"/>
      <protection/>
    </xf>
    <xf numFmtId="49" fontId="7" fillId="0" borderId="20" xfId="73" applyNumberFormat="1" applyFont="1" applyFill="1" applyBorder="1" applyAlignment="1">
      <alignment horizontal="center" wrapText="1"/>
      <protection/>
    </xf>
    <xf numFmtId="0" fontId="2" fillId="0" borderId="0" xfId="55" applyFont="1" applyBorder="1">
      <alignment/>
      <protection/>
    </xf>
    <xf numFmtId="0" fontId="2" fillId="0" borderId="0" xfId="55" applyFont="1" applyBorder="1" applyAlignment="1">
      <alignment horizontal="center"/>
      <protection/>
    </xf>
    <xf numFmtId="187" fontId="2" fillId="0" borderId="0" xfId="55" applyNumberFormat="1" applyFont="1" applyBorder="1" applyAlignment="1">
      <alignment horizontal="right"/>
      <protection/>
    </xf>
    <xf numFmtId="187" fontId="2" fillId="0" borderId="0" xfId="55" applyNumberFormat="1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189" fontId="7" fillId="0" borderId="0" xfId="78" applyNumberFormat="1" applyFont="1" applyFill="1" applyBorder="1" applyAlignment="1">
      <alignment horizontal="right" wrapText="1"/>
      <protection/>
    </xf>
    <xf numFmtId="189" fontId="7" fillId="0" borderId="0" xfId="77" applyNumberFormat="1" applyFont="1" applyFill="1" applyBorder="1" applyAlignment="1">
      <alignment horizontal="right" wrapText="1"/>
      <protection/>
    </xf>
    <xf numFmtId="189" fontId="7" fillId="0" borderId="0" xfId="55" applyNumberFormat="1" applyFont="1" applyBorder="1">
      <alignment/>
      <protection/>
    </xf>
    <xf numFmtId="0" fontId="0" fillId="0" borderId="0" xfId="0" applyBorder="1" applyAlignment="1">
      <alignment/>
    </xf>
    <xf numFmtId="187" fontId="7" fillId="0" borderId="0" xfId="77" applyNumberFormat="1" applyFont="1" applyFill="1" applyBorder="1" applyAlignment="1">
      <alignment horizontal="right" wrapText="1"/>
      <protection/>
    </xf>
    <xf numFmtId="0" fontId="66" fillId="0" borderId="0" xfId="0" applyFont="1" applyAlignment="1">
      <alignment/>
    </xf>
    <xf numFmtId="0" fontId="12" fillId="35" borderId="13" xfId="55" applyFont="1" applyFill="1" applyBorder="1" applyAlignment="1">
      <alignment/>
      <protection/>
    </xf>
    <xf numFmtId="0" fontId="7" fillId="0" borderId="22" xfId="55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7" fillId="0" borderId="19" xfId="72" applyFont="1" applyFill="1" applyBorder="1" applyAlignment="1">
      <alignment horizontal="center" wrapText="1"/>
      <protection/>
    </xf>
    <xf numFmtId="0" fontId="7" fillId="0" borderId="23" xfId="55" applyFont="1" applyFill="1" applyBorder="1" applyAlignment="1">
      <alignment horizontal="center" vertical="center"/>
      <protection/>
    </xf>
    <xf numFmtId="0" fontId="7" fillId="0" borderId="20" xfId="75" applyFont="1" applyFill="1" applyBorder="1" applyAlignment="1">
      <alignment wrapText="1"/>
      <protection/>
    </xf>
    <xf numFmtId="0" fontId="7" fillId="0" borderId="20" xfId="55" applyFont="1" applyBorder="1">
      <alignment/>
      <protection/>
    </xf>
    <xf numFmtId="49" fontId="7" fillId="0" borderId="20" xfId="55" applyNumberFormat="1" applyFont="1" applyFill="1" applyBorder="1" applyAlignment="1">
      <alignment/>
      <protection/>
    </xf>
    <xf numFmtId="0" fontId="7" fillId="0" borderId="20" xfId="54" applyNumberFormat="1" applyFont="1" applyFill="1" applyBorder="1" applyAlignment="1" applyProtection="1">
      <alignment/>
      <protection/>
    </xf>
    <xf numFmtId="0" fontId="7" fillId="0" borderId="22" xfId="55" applyFont="1" applyBorder="1" applyAlignment="1">
      <alignment vertical="center"/>
      <protection/>
    </xf>
    <xf numFmtId="187" fontId="7" fillId="0" borderId="0" xfId="74" applyNumberFormat="1" applyFont="1" applyFill="1" applyBorder="1" applyAlignment="1" quotePrefix="1">
      <alignment horizontal="right" wrapText="1"/>
      <protection/>
    </xf>
    <xf numFmtId="0" fontId="12" fillId="35" borderId="24" xfId="55" applyFont="1" applyFill="1" applyBorder="1" applyAlignment="1">
      <alignment horizontal="center"/>
      <protection/>
    </xf>
    <xf numFmtId="189" fontId="12" fillId="36" borderId="0" xfId="55" applyNumberFormat="1" applyFont="1" applyFill="1" applyBorder="1" applyAlignment="1">
      <alignment horizontal="center"/>
      <protection/>
    </xf>
    <xf numFmtId="0" fontId="7" fillId="36" borderId="0" xfId="55" applyFont="1" applyFill="1" applyBorder="1" applyAlignment="1">
      <alignment/>
      <protection/>
    </xf>
    <xf numFmtId="0" fontId="7" fillId="36" borderId="0" xfId="55" applyFont="1" applyFill="1" applyBorder="1" applyAlignment="1">
      <alignment horizontal="center"/>
      <protection/>
    </xf>
    <xf numFmtId="0" fontId="66" fillId="36" borderId="0" xfId="55" applyFont="1" applyFill="1" applyBorder="1" applyAlignment="1">
      <alignment horizontal="center"/>
      <protection/>
    </xf>
    <xf numFmtId="4" fontId="12" fillId="35" borderId="13" xfId="55" applyNumberFormat="1" applyFont="1" applyFill="1" applyBorder="1" applyAlignment="1">
      <alignment horizontal="right"/>
      <protection/>
    </xf>
    <xf numFmtId="4" fontId="12" fillId="0" borderId="13" xfId="55" applyNumberFormat="1" applyFont="1" applyBorder="1" applyAlignment="1">
      <alignment horizontal="right"/>
      <protection/>
    </xf>
    <xf numFmtId="4" fontId="65" fillId="35" borderId="19" xfId="55" applyNumberFormat="1" applyFont="1" applyFill="1" applyBorder="1" applyAlignment="1">
      <alignment horizontal="right"/>
      <protection/>
    </xf>
    <xf numFmtId="4" fontId="7" fillId="0" borderId="20" xfId="78" applyNumberFormat="1" applyFont="1" applyFill="1" applyBorder="1" applyAlignment="1">
      <alignment horizontal="right" wrapText="1"/>
      <protection/>
    </xf>
    <xf numFmtId="4" fontId="7" fillId="0" borderId="20" xfId="77" applyNumberFormat="1" applyFont="1" applyFill="1" applyBorder="1" applyAlignment="1">
      <alignment horizontal="right" wrapText="1"/>
      <protection/>
    </xf>
    <xf numFmtId="4" fontId="66" fillId="0" borderId="20" xfId="0" applyNumberFormat="1" applyFont="1" applyBorder="1" applyAlignment="1">
      <alignment/>
    </xf>
    <xf numFmtId="4" fontId="0" fillId="0" borderId="0" xfId="0" applyNumberFormat="1" applyAlignment="1">
      <alignment/>
    </xf>
    <xf numFmtId="4" fontId="65" fillId="35" borderId="25" xfId="55" applyNumberFormat="1" applyFont="1" applyFill="1" applyBorder="1" applyAlignment="1">
      <alignment horizontal="right"/>
      <protection/>
    </xf>
    <xf numFmtId="4" fontId="7" fillId="0" borderId="0" xfId="74" applyNumberFormat="1" applyFont="1" applyFill="1" applyBorder="1" applyAlignment="1" quotePrefix="1">
      <alignment horizontal="right" wrapText="1"/>
      <protection/>
    </xf>
    <xf numFmtId="4" fontId="7" fillId="0" borderId="0" xfId="75" applyNumberFormat="1" applyFont="1" applyFill="1" applyBorder="1" applyAlignment="1">
      <alignment horizontal="right" wrapText="1"/>
      <protection/>
    </xf>
    <xf numFmtId="4" fontId="7" fillId="0" borderId="0" xfId="73" applyNumberFormat="1" applyFont="1" applyFill="1" applyBorder="1" applyAlignment="1">
      <alignment horizontal="right" wrapText="1"/>
      <protection/>
    </xf>
    <xf numFmtId="4" fontId="0" fillId="0" borderId="0" xfId="0" applyNumberFormat="1" applyBorder="1" applyAlignment="1">
      <alignment/>
    </xf>
    <xf numFmtId="4" fontId="69" fillId="0" borderId="0" xfId="0" applyNumberFormat="1" applyFont="1" applyAlignment="1">
      <alignment horizontal="center" vertical="center" readingOrder="1"/>
    </xf>
    <xf numFmtId="0" fontId="0" fillId="0" borderId="0" xfId="0" applyAlignment="1">
      <alignment wrapText="1"/>
    </xf>
    <xf numFmtId="4" fontId="7" fillId="0" borderId="0" xfId="77" applyNumberFormat="1" applyFont="1" applyFill="1" applyBorder="1" applyAlignment="1">
      <alignment horizontal="right" wrapText="1"/>
      <protection/>
    </xf>
    <xf numFmtId="4" fontId="12" fillId="35" borderId="19" xfId="55" applyNumberFormat="1" applyFont="1" applyFill="1" applyBorder="1" applyAlignment="1">
      <alignment horizontal="right"/>
      <protection/>
    </xf>
    <xf numFmtId="4" fontId="0" fillId="0" borderId="25" xfId="0" applyNumberFormat="1" applyBorder="1" applyAlignment="1">
      <alignment/>
    </xf>
    <xf numFmtId="4" fontId="65" fillId="36" borderId="0" xfId="55" applyNumberFormat="1" applyFont="1" applyFill="1" applyBorder="1" applyAlignment="1">
      <alignment horizontal="right"/>
      <protection/>
    </xf>
    <xf numFmtId="4" fontId="65" fillId="0" borderId="0" xfId="55" applyNumberFormat="1" applyFont="1" applyAlignment="1">
      <alignment horizontal="left" vertical="center"/>
      <protection/>
    </xf>
    <xf numFmtId="4" fontId="7" fillId="0" borderId="19" xfId="55" applyNumberFormat="1" applyFont="1" applyBorder="1">
      <alignment/>
      <protection/>
    </xf>
    <xf numFmtId="187" fontId="2" fillId="0" borderId="0" xfId="55" applyNumberFormat="1" applyFont="1" applyBorder="1">
      <alignment/>
      <protection/>
    </xf>
    <xf numFmtId="4" fontId="2" fillId="0" borderId="0" xfId="55" applyNumberFormat="1" applyFont="1" applyBorder="1" applyAlignment="1">
      <alignment horizontal="right"/>
      <protection/>
    </xf>
    <xf numFmtId="4" fontId="66" fillId="34" borderId="0" xfId="0" applyNumberFormat="1" applyFont="1" applyFill="1" applyBorder="1" applyAlignment="1">
      <alignment horizontal="right" vertical="top" wrapText="1"/>
    </xf>
    <xf numFmtId="0" fontId="3" fillId="0" borderId="26" xfId="55" applyFont="1" applyBorder="1" applyAlignment="1">
      <alignment horizontal="centerContinuous"/>
      <protection/>
    </xf>
    <xf numFmtId="187" fontId="65" fillId="0" borderId="0" xfId="0" applyNumberFormat="1" applyFont="1" applyBorder="1" applyAlignment="1">
      <alignment horizontal="center"/>
    </xf>
    <xf numFmtId="187" fontId="3" fillId="0" borderId="0" xfId="55" applyNumberFormat="1" applyFont="1" applyFill="1" applyBorder="1" applyAlignment="1">
      <alignment horizontal="center"/>
      <protection/>
    </xf>
    <xf numFmtId="187" fontId="5" fillId="33" borderId="23" xfId="55" applyNumberFormat="1" applyFont="1" applyFill="1" applyBorder="1" applyAlignment="1">
      <alignment horizontal="center" vertical="center"/>
      <protection/>
    </xf>
    <xf numFmtId="187" fontId="5" fillId="33" borderId="27" xfId="35" applyNumberFormat="1" applyFont="1" applyFill="1" applyBorder="1" applyAlignment="1">
      <alignment horizontal="center" vertical="center"/>
    </xf>
    <xf numFmtId="4" fontId="2" fillId="0" borderId="0" xfId="55" applyNumberFormat="1" applyFont="1" applyBorder="1" applyAlignment="1">
      <alignment horizontal="right" wrapText="1"/>
      <protection/>
    </xf>
    <xf numFmtId="4" fontId="2" fillId="0" borderId="0" xfId="55" applyNumberFormat="1" applyFont="1" applyBorder="1" applyAlignment="1">
      <alignment horizontal="center"/>
      <protection/>
    </xf>
    <xf numFmtId="189" fontId="12" fillId="36" borderId="0" xfId="55" applyNumberFormat="1" applyFont="1" applyFill="1" applyBorder="1" applyAlignment="1">
      <alignment horizontal="right"/>
      <protection/>
    </xf>
    <xf numFmtId="189" fontId="65" fillId="36" borderId="0" xfId="55" applyNumberFormat="1" applyFont="1" applyFill="1" applyBorder="1" applyAlignment="1">
      <alignment horizontal="center"/>
      <protection/>
    </xf>
    <xf numFmtId="0" fontId="12" fillId="0" borderId="0" xfId="55" applyFont="1" applyBorder="1" applyAlignment="1">
      <alignment/>
      <protection/>
    </xf>
    <xf numFmtId="0" fontId="16" fillId="0" borderId="0" xfId="55" applyFont="1" applyBorder="1">
      <alignment/>
      <protection/>
    </xf>
    <xf numFmtId="189" fontId="12" fillId="35" borderId="28" xfId="55" applyNumberFormat="1" applyFont="1" applyFill="1" applyBorder="1" applyAlignment="1">
      <alignment horizontal="right"/>
      <protection/>
    </xf>
    <xf numFmtId="189" fontId="66" fillId="0" borderId="0" xfId="55" applyNumberFormat="1" applyFont="1" applyBorder="1" applyAlignment="1">
      <alignment horizontal="center"/>
      <protection/>
    </xf>
    <xf numFmtId="189" fontId="7" fillId="0" borderId="18" xfId="75" applyNumberFormat="1" applyFont="1" applyFill="1" applyBorder="1" applyAlignment="1">
      <alignment horizontal="right" wrapText="1"/>
      <protection/>
    </xf>
    <xf numFmtId="189" fontId="7" fillId="0" borderId="0" xfId="75" applyNumberFormat="1" applyFont="1" applyFill="1" applyBorder="1" applyAlignment="1">
      <alignment horizontal="right" wrapText="1"/>
      <protection/>
    </xf>
    <xf numFmtId="0" fontId="0" fillId="0" borderId="20" xfId="0" applyBorder="1" applyAlignment="1">
      <alignment/>
    </xf>
    <xf numFmtId="0" fontId="12" fillId="35" borderId="27" xfId="55" applyFont="1" applyFill="1" applyBorder="1" applyAlignment="1">
      <alignment/>
      <protection/>
    </xf>
    <xf numFmtId="4" fontId="12" fillId="35" borderId="24" xfId="55" applyNumberFormat="1" applyFont="1" applyFill="1" applyBorder="1" applyAlignment="1">
      <alignment horizontal="right"/>
      <protection/>
    </xf>
    <xf numFmtId="189" fontId="7" fillId="0" borderId="20" xfId="77" applyNumberFormat="1" applyFont="1" applyFill="1" applyBorder="1" applyAlignment="1">
      <alignment horizontal="right" wrapText="1"/>
      <protection/>
    </xf>
    <xf numFmtId="0" fontId="66" fillId="0" borderId="22" xfId="77" applyFont="1" applyFill="1" applyBorder="1" applyAlignment="1">
      <alignment wrapText="1"/>
      <protection/>
    </xf>
    <xf numFmtId="189" fontId="7" fillId="0" borderId="20" xfId="78" applyNumberFormat="1" applyFont="1" applyFill="1" applyBorder="1" applyAlignment="1">
      <alignment horizontal="right" wrapText="1"/>
      <protection/>
    </xf>
    <xf numFmtId="189" fontId="7" fillId="0" borderId="20" xfId="55" applyNumberFormat="1" applyFont="1" applyBorder="1">
      <alignment/>
      <protection/>
    </xf>
    <xf numFmtId="0" fontId="7" fillId="36" borderId="20" xfId="55" applyFont="1" applyFill="1" applyBorder="1" applyAlignment="1">
      <alignment horizontal="center"/>
      <protection/>
    </xf>
    <xf numFmtId="0" fontId="7" fillId="36" borderId="22" xfId="55" applyFont="1" applyFill="1" applyBorder="1" applyAlignment="1">
      <alignment horizontal="center" vertical="center"/>
      <protection/>
    </xf>
    <xf numFmtId="0" fontId="12" fillId="36" borderId="22" xfId="55" applyFont="1" applyFill="1" applyBorder="1" applyAlignment="1">
      <alignment/>
      <protection/>
    </xf>
    <xf numFmtId="0" fontId="68" fillId="36" borderId="25" xfId="55" applyFont="1" applyFill="1" applyBorder="1" applyAlignment="1">
      <alignment horizontal="center"/>
      <protection/>
    </xf>
    <xf numFmtId="0" fontId="9" fillId="0" borderId="10" xfId="71" applyFont="1" applyFill="1" applyBorder="1" applyAlignment="1">
      <alignment horizontal="left" wrapText="1"/>
      <protection/>
    </xf>
    <xf numFmtId="4" fontId="66" fillId="34" borderId="29" xfId="0" applyNumberFormat="1" applyFont="1" applyFill="1" applyBorder="1" applyAlignment="1">
      <alignment vertical="top" wrapText="1"/>
    </xf>
    <xf numFmtId="0" fontId="2" fillId="0" borderId="30" xfId="55" applyFont="1" applyBorder="1" applyAlignment="1">
      <alignment horizontal="center"/>
      <protection/>
    </xf>
    <xf numFmtId="0" fontId="2" fillId="0" borderId="31" xfId="55" applyFont="1" applyBorder="1" applyAlignment="1">
      <alignment horizontal="center"/>
      <protection/>
    </xf>
    <xf numFmtId="4" fontId="2" fillId="0" borderId="0" xfId="55" applyNumberFormat="1" applyFont="1">
      <alignment/>
      <protection/>
    </xf>
    <xf numFmtId="190" fontId="2" fillId="0" borderId="0" xfId="55" applyNumberFormat="1" applyFont="1" applyBorder="1">
      <alignment/>
      <protection/>
    </xf>
    <xf numFmtId="187" fontId="2" fillId="0" borderId="0" xfId="55" applyNumberFormat="1" applyFont="1" applyAlignment="1">
      <alignment horizontal="center"/>
      <protection/>
    </xf>
    <xf numFmtId="0" fontId="65" fillId="0" borderId="0" xfId="55" applyFont="1" applyBorder="1" applyAlignment="1">
      <alignment horizontal="center" vertical="center"/>
      <protection/>
    </xf>
    <xf numFmtId="0" fontId="12" fillId="36" borderId="0" xfId="55" applyFont="1" applyFill="1" applyBorder="1" applyAlignment="1">
      <alignment/>
      <protection/>
    </xf>
    <xf numFmtId="0" fontId="65" fillId="2" borderId="10" xfId="0" applyFont="1" applyFill="1" applyBorder="1" applyAlignment="1">
      <alignment horizontal="center" vertical="center"/>
    </xf>
    <xf numFmtId="49" fontId="65" fillId="2" borderId="10" xfId="0" applyNumberFormat="1" applyFont="1" applyFill="1" applyBorder="1" applyAlignment="1">
      <alignment horizontal="center" vertical="center"/>
    </xf>
    <xf numFmtId="43" fontId="65" fillId="2" borderId="10" xfId="45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49" fontId="23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52" applyNumberFormat="1" applyFont="1" applyFill="1" applyBorder="1" applyAlignment="1" applyProtection="1">
      <alignment vertical="center"/>
      <protection/>
    </xf>
    <xf numFmtId="189" fontId="7" fillId="0" borderId="10" xfId="52" applyNumberFormat="1" applyFont="1" applyFill="1" applyBorder="1" applyAlignment="1" applyProtection="1">
      <alignment vertical="center"/>
      <protection/>
    </xf>
    <xf numFmtId="189" fontId="7" fillId="0" borderId="10" xfId="52" applyNumberFormat="1" applyFont="1" applyFill="1" applyBorder="1" applyAlignment="1" applyProtection="1">
      <alignment horizontal="center" vertical="center"/>
      <protection/>
    </xf>
    <xf numFmtId="43" fontId="66" fillId="0" borderId="10" xfId="45" applyFont="1" applyBorder="1" applyAlignment="1">
      <alignment vertical="center"/>
    </xf>
    <xf numFmtId="43" fontId="66" fillId="0" borderId="10" xfId="45" applyFont="1" applyBorder="1" applyAlignment="1">
      <alignment horizontal="center" vertical="center"/>
    </xf>
    <xf numFmtId="0" fontId="7" fillId="0" borderId="10" xfId="61" applyNumberFormat="1" applyFont="1" applyFill="1" applyBorder="1" applyAlignment="1" applyProtection="1">
      <alignment vertical="center"/>
      <protection/>
    </xf>
    <xf numFmtId="189" fontId="7" fillId="0" borderId="10" xfId="61" applyNumberFormat="1" applyFont="1" applyFill="1" applyBorder="1" applyAlignment="1" applyProtection="1">
      <alignment vertical="center"/>
      <protection/>
    </xf>
    <xf numFmtId="189" fontId="7" fillId="0" borderId="10" xfId="61" applyNumberFormat="1" applyFont="1" applyFill="1" applyBorder="1" applyAlignment="1" applyProtection="1">
      <alignment horizontal="center" vertical="center"/>
      <protection/>
    </xf>
    <xf numFmtId="0" fontId="7" fillId="0" borderId="10" xfId="66" applyNumberFormat="1" applyFont="1" applyFill="1" applyBorder="1" applyAlignment="1" applyProtection="1">
      <alignment vertical="center"/>
      <protection/>
    </xf>
    <xf numFmtId="189" fontId="7" fillId="0" borderId="10" xfId="66" applyNumberFormat="1" applyFont="1" applyFill="1" applyBorder="1" applyAlignment="1" applyProtection="1">
      <alignment vertical="center"/>
      <protection/>
    </xf>
    <xf numFmtId="189" fontId="7" fillId="0" borderId="10" xfId="66" applyNumberFormat="1" applyFont="1" applyFill="1" applyBorder="1" applyAlignment="1" applyProtection="1">
      <alignment horizontal="center" vertical="center"/>
      <protection/>
    </xf>
    <xf numFmtId="189" fontId="7" fillId="0" borderId="10" xfId="67" applyNumberFormat="1" applyFont="1" applyFill="1" applyBorder="1" applyAlignment="1" applyProtection="1">
      <alignment vertical="center"/>
      <protection/>
    </xf>
    <xf numFmtId="189" fontId="7" fillId="0" borderId="10" xfId="67" applyNumberFormat="1" applyFont="1" applyFill="1" applyBorder="1" applyAlignment="1" applyProtection="1">
      <alignment horizontal="center" vertical="center"/>
      <protection/>
    </xf>
    <xf numFmtId="0" fontId="66" fillId="0" borderId="32" xfId="0" applyFont="1" applyBorder="1" applyAlignment="1">
      <alignment horizontal="center" vertical="center"/>
    </xf>
    <xf numFmtId="0" fontId="7" fillId="0" borderId="10" xfId="51" applyNumberFormat="1" applyFont="1" applyFill="1" applyBorder="1" applyAlignment="1" applyProtection="1">
      <alignment vertical="center" wrapText="1"/>
      <protection/>
    </xf>
    <xf numFmtId="189" fontId="7" fillId="0" borderId="10" xfId="51" applyNumberFormat="1" applyFont="1" applyFill="1" applyBorder="1" applyAlignment="1" applyProtection="1">
      <alignment vertical="center"/>
      <protection/>
    </xf>
    <xf numFmtId="189" fontId="7" fillId="0" borderId="10" xfId="51" applyNumberFormat="1" applyFont="1" applyFill="1" applyBorder="1" applyAlignment="1" applyProtection="1">
      <alignment horizontal="center" vertical="center"/>
      <protection/>
    </xf>
    <xf numFmtId="189" fontId="7" fillId="0" borderId="10" xfId="69" applyNumberFormat="1" applyFont="1" applyFill="1" applyBorder="1" applyAlignment="1" applyProtection="1">
      <alignment vertical="center"/>
      <protection/>
    </xf>
    <xf numFmtId="0" fontId="7" fillId="0" borderId="10" xfId="69" applyNumberFormat="1" applyFont="1" applyFill="1" applyBorder="1" applyAlignment="1" applyProtection="1">
      <alignment vertical="center" wrapText="1" shrinkToFit="1"/>
      <protection/>
    </xf>
    <xf numFmtId="189" fontId="7" fillId="0" borderId="10" xfId="65" applyNumberFormat="1" applyFont="1" applyFill="1" applyBorder="1" applyAlignment="1" applyProtection="1">
      <alignment vertical="center"/>
      <protection/>
    </xf>
    <xf numFmtId="189" fontId="7" fillId="0" borderId="10" xfId="65" applyNumberFormat="1" applyFont="1" applyFill="1" applyBorder="1" applyAlignment="1" applyProtection="1">
      <alignment horizontal="center" vertical="center"/>
      <protection/>
    </xf>
    <xf numFmtId="0" fontId="7" fillId="0" borderId="10" xfId="49" applyNumberFormat="1" applyFont="1" applyFill="1" applyBorder="1" applyAlignment="1" applyProtection="1">
      <alignment vertical="center"/>
      <protection/>
    </xf>
    <xf numFmtId="189" fontId="7" fillId="0" borderId="10" xfId="49" applyNumberFormat="1" applyFont="1" applyFill="1" applyBorder="1" applyAlignment="1" applyProtection="1">
      <alignment vertical="center"/>
      <protection/>
    </xf>
    <xf numFmtId="189" fontId="7" fillId="0" borderId="10" xfId="49" applyNumberFormat="1" applyFont="1" applyFill="1" applyBorder="1" applyAlignment="1" applyProtection="1">
      <alignment horizontal="center" vertical="center"/>
      <protection/>
    </xf>
    <xf numFmtId="0" fontId="7" fillId="0" borderId="10" xfId="60" applyNumberFormat="1" applyFont="1" applyFill="1" applyBorder="1" applyAlignment="1" applyProtection="1">
      <alignment vertical="center" wrapText="1"/>
      <protection/>
    </xf>
    <xf numFmtId="189" fontId="7" fillId="0" borderId="10" xfId="60" applyNumberFormat="1" applyFont="1" applyFill="1" applyBorder="1" applyAlignment="1" applyProtection="1">
      <alignment vertical="center"/>
      <protection/>
    </xf>
    <xf numFmtId="189" fontId="7" fillId="0" borderId="10" xfId="60" applyNumberFormat="1" applyFont="1" applyFill="1" applyBorder="1" applyAlignment="1" applyProtection="1">
      <alignment horizontal="center" vertical="center"/>
      <protection/>
    </xf>
    <xf numFmtId="0" fontId="7" fillId="0" borderId="10" xfId="63" applyNumberFormat="1" applyFont="1" applyFill="1" applyBorder="1" applyAlignment="1" applyProtection="1">
      <alignment vertical="center"/>
      <protection/>
    </xf>
    <xf numFmtId="189" fontId="7" fillId="0" borderId="10" xfId="63" applyNumberFormat="1" applyFont="1" applyFill="1" applyBorder="1" applyAlignment="1" applyProtection="1">
      <alignment vertical="center"/>
      <protection/>
    </xf>
    <xf numFmtId="189" fontId="7" fillId="0" borderId="10" xfId="63" applyNumberFormat="1" applyFont="1" applyFill="1" applyBorder="1" applyAlignment="1" applyProtection="1">
      <alignment horizontal="center" vertical="center"/>
      <protection/>
    </xf>
    <xf numFmtId="189" fontId="7" fillId="0" borderId="10" xfId="50" applyNumberFormat="1" applyFont="1" applyFill="1" applyBorder="1" applyAlignment="1" applyProtection="1">
      <alignment vertical="center"/>
      <protection/>
    </xf>
    <xf numFmtId="189" fontId="7" fillId="0" borderId="10" xfId="50" applyNumberFormat="1" applyFont="1" applyFill="1" applyBorder="1" applyAlignment="1" applyProtection="1">
      <alignment horizontal="center" vertical="center"/>
      <protection/>
    </xf>
    <xf numFmtId="0" fontId="7" fillId="0" borderId="10" xfId="50" applyNumberFormat="1" applyFont="1" applyFill="1" applyBorder="1" applyAlignment="1" applyProtection="1">
      <alignment vertical="center"/>
      <protection/>
    </xf>
    <xf numFmtId="189" fontId="7" fillId="0" borderId="10" xfId="62" applyNumberFormat="1" applyFont="1" applyFill="1" applyBorder="1" applyAlignment="1" applyProtection="1">
      <alignment vertical="center"/>
      <protection/>
    </xf>
    <xf numFmtId="189" fontId="7" fillId="0" borderId="10" xfId="62" applyNumberFormat="1" applyFont="1" applyFill="1" applyBorder="1" applyAlignment="1" applyProtection="1">
      <alignment horizontal="center" vertical="center"/>
      <protection/>
    </xf>
    <xf numFmtId="0" fontId="16" fillId="0" borderId="10" xfId="58" applyNumberFormat="1" applyFont="1" applyFill="1" applyBorder="1" applyAlignment="1" applyProtection="1">
      <alignment vertical="center"/>
      <protection/>
    </xf>
    <xf numFmtId="189" fontId="7" fillId="0" borderId="10" xfId="58" applyNumberFormat="1" applyFont="1" applyFill="1" applyBorder="1" applyAlignment="1" applyProtection="1">
      <alignment vertical="center"/>
      <protection/>
    </xf>
    <xf numFmtId="189" fontId="7" fillId="0" borderId="10" xfId="58" applyNumberFormat="1" applyFont="1" applyFill="1" applyBorder="1" applyAlignment="1" applyProtection="1">
      <alignment horizontal="center" vertical="center"/>
      <protection/>
    </xf>
    <xf numFmtId="0" fontId="7" fillId="0" borderId="10" xfId="59" applyNumberFormat="1" applyFont="1" applyFill="1" applyBorder="1" applyAlignment="1" applyProtection="1">
      <alignment vertical="center" wrapText="1"/>
      <protection/>
    </xf>
    <xf numFmtId="189" fontId="7" fillId="0" borderId="10" xfId="59" applyNumberFormat="1" applyFont="1" applyFill="1" applyBorder="1" applyAlignment="1" applyProtection="1">
      <alignment vertical="center"/>
      <protection/>
    </xf>
    <xf numFmtId="189" fontId="7" fillId="0" borderId="10" xfId="59" applyNumberFormat="1" applyFont="1" applyFill="1" applyBorder="1" applyAlignment="1" applyProtection="1">
      <alignment horizontal="center" vertical="center"/>
      <protection/>
    </xf>
    <xf numFmtId="0" fontId="7" fillId="0" borderId="10" xfId="57" applyNumberFormat="1" applyFont="1" applyFill="1" applyBorder="1" applyAlignment="1" applyProtection="1">
      <alignment vertical="center"/>
      <protection/>
    </xf>
    <xf numFmtId="189" fontId="7" fillId="0" borderId="10" xfId="57" applyNumberFormat="1" applyFont="1" applyFill="1" applyBorder="1" applyAlignment="1" applyProtection="1">
      <alignment vertical="center"/>
      <protection/>
    </xf>
    <xf numFmtId="189" fontId="7" fillId="0" borderId="10" xfId="57" applyNumberFormat="1" applyFont="1" applyFill="1" applyBorder="1" applyAlignment="1" applyProtection="1">
      <alignment horizontal="center" vertical="center"/>
      <protection/>
    </xf>
    <xf numFmtId="0" fontId="7" fillId="0" borderId="10" xfId="64" applyNumberFormat="1" applyFont="1" applyFill="1" applyBorder="1" applyAlignment="1" applyProtection="1">
      <alignment vertical="center"/>
      <protection/>
    </xf>
    <xf numFmtId="189" fontId="7" fillId="0" borderId="10" xfId="64" applyNumberFormat="1" applyFont="1" applyFill="1" applyBorder="1" applyAlignment="1" applyProtection="1">
      <alignment vertical="center"/>
      <protection/>
    </xf>
    <xf numFmtId="189" fontId="7" fillId="0" borderId="10" xfId="64" applyNumberFormat="1" applyFont="1" applyFill="1" applyBorder="1" applyAlignment="1" applyProtection="1">
      <alignment horizontal="center" vertical="center"/>
      <protection/>
    </xf>
    <xf numFmtId="0" fontId="16" fillId="0" borderId="10" xfId="68" applyNumberFormat="1" applyFont="1" applyFill="1" applyBorder="1" applyAlignment="1" applyProtection="1">
      <alignment vertical="center"/>
      <protection/>
    </xf>
    <xf numFmtId="189" fontId="7" fillId="0" borderId="10" xfId="68" applyNumberFormat="1" applyFont="1" applyFill="1" applyBorder="1" applyAlignment="1" applyProtection="1">
      <alignment vertical="center"/>
      <protection/>
    </xf>
    <xf numFmtId="0" fontId="7" fillId="0" borderId="10" xfId="56" applyNumberFormat="1" applyFont="1" applyFill="1" applyBorder="1" applyAlignment="1" applyProtection="1">
      <alignment vertical="center" wrapText="1"/>
      <protection/>
    </xf>
    <xf numFmtId="189" fontId="7" fillId="0" borderId="10" xfId="56" applyNumberFormat="1" applyFont="1" applyFill="1" applyBorder="1" applyAlignment="1" applyProtection="1">
      <alignment vertical="center"/>
      <protection/>
    </xf>
    <xf numFmtId="49" fontId="23" fillId="0" borderId="32" xfId="0" applyNumberFormat="1" applyFont="1" applyFill="1" applyBorder="1" applyAlignment="1" applyProtection="1">
      <alignment horizontal="center" vertical="center"/>
      <protection/>
    </xf>
    <xf numFmtId="189" fontId="7" fillId="0" borderId="32" xfId="53" applyNumberFormat="1" applyFont="1" applyFill="1" applyBorder="1" applyAlignment="1" applyProtection="1">
      <alignment vertical="center"/>
      <protection/>
    </xf>
    <xf numFmtId="189" fontId="7" fillId="0" borderId="32" xfId="56" applyNumberFormat="1" applyFont="1" applyFill="1" applyBorder="1" applyAlignment="1" applyProtection="1">
      <alignment horizontal="center" vertical="center"/>
      <protection/>
    </xf>
    <xf numFmtId="43" fontId="66" fillId="0" borderId="32" xfId="45" applyFont="1" applyBorder="1" applyAlignment="1">
      <alignment vertical="center"/>
    </xf>
    <xf numFmtId="43" fontId="66" fillId="0" borderId="32" xfId="45" applyFont="1" applyBorder="1" applyAlignment="1">
      <alignment horizontal="center" vertical="center"/>
    </xf>
    <xf numFmtId="189" fontId="12" fillId="0" borderId="10" xfId="53" applyNumberFormat="1" applyFont="1" applyFill="1" applyBorder="1" applyAlignment="1" applyProtection="1">
      <alignment vertical="center"/>
      <protection/>
    </xf>
    <xf numFmtId="43" fontId="65" fillId="0" borderId="10" xfId="45" applyFont="1" applyBorder="1" applyAlignment="1">
      <alignment vertical="center"/>
    </xf>
    <xf numFmtId="0" fontId="66" fillId="0" borderId="17" xfId="0" applyFont="1" applyBorder="1" applyAlignment="1">
      <alignment horizontal="center" vertical="center"/>
    </xf>
    <xf numFmtId="191" fontId="66" fillId="0" borderId="17" xfId="0" applyNumberFormat="1" applyFont="1" applyBorder="1" applyAlignment="1">
      <alignment horizontal="center" vertical="center"/>
    </xf>
    <xf numFmtId="0" fontId="66" fillId="0" borderId="17" xfId="0" applyFont="1" applyBorder="1" applyAlignment="1">
      <alignment horizontal="left" vertical="center"/>
    </xf>
    <xf numFmtId="189" fontId="7" fillId="0" borderId="17" xfId="0" applyNumberFormat="1" applyFont="1" applyBorder="1" applyAlignment="1">
      <alignment vertical="center"/>
    </xf>
    <xf numFmtId="43" fontId="66" fillId="0" borderId="17" xfId="45" applyFont="1" applyBorder="1" applyAlignment="1">
      <alignment horizontal="center" vertical="center"/>
    </xf>
    <xf numFmtId="43" fontId="65" fillId="0" borderId="33" xfId="45" applyFont="1" applyBorder="1" applyAlignment="1">
      <alignment vertical="center"/>
    </xf>
    <xf numFmtId="43" fontId="65" fillId="0" borderId="33" xfId="45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 horizontal="center"/>
    </xf>
    <xf numFmtId="43" fontId="70" fillId="0" borderId="0" xfId="45" applyFont="1" applyAlignment="1">
      <alignment/>
    </xf>
    <xf numFmtId="43" fontId="66" fillId="0" borderId="0" xfId="45" applyFont="1" applyAlignment="1">
      <alignment/>
    </xf>
    <xf numFmtId="43" fontId="68" fillId="2" borderId="10" xfId="45" applyFont="1" applyFill="1" applyBorder="1" applyAlignment="1">
      <alignment horizontal="center" vertical="center" wrapText="1"/>
    </xf>
    <xf numFmtId="43" fontId="65" fillId="0" borderId="10" xfId="45" applyFont="1" applyBorder="1" applyAlignment="1">
      <alignment horizontal="center" vertical="center"/>
    </xf>
    <xf numFmtId="0" fontId="6" fillId="0" borderId="0" xfId="55" applyFont="1" applyBorder="1" applyAlignment="1">
      <alignment horizontal="center"/>
      <protection/>
    </xf>
    <xf numFmtId="0" fontId="65" fillId="0" borderId="0" xfId="55" applyFont="1" applyAlignment="1">
      <alignment horizontal="left" vertical="center"/>
      <protection/>
    </xf>
    <xf numFmtId="0" fontId="12" fillId="0" borderId="34" xfId="55" applyFont="1" applyBorder="1" applyAlignment="1">
      <alignment horizontal="center"/>
      <protection/>
    </xf>
    <xf numFmtId="0" fontId="12" fillId="35" borderId="13" xfId="55" applyFont="1" applyFill="1" applyBorder="1" applyAlignment="1">
      <alignment horizontal="center"/>
      <protection/>
    </xf>
    <xf numFmtId="0" fontId="71" fillId="37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192" fontId="21" fillId="0" borderId="10" xfId="0" applyNumberFormat="1" applyFont="1" applyBorder="1" applyAlignment="1">
      <alignment horizontal="right" vertical="center"/>
    </xf>
    <xf numFmtId="192" fontId="21" fillId="0" borderId="10" xfId="0" applyNumberFormat="1" applyFont="1" applyBorder="1" applyAlignment="1">
      <alignment vertical="center"/>
    </xf>
    <xf numFmtId="0" fontId="63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vertical="center" wrapText="1"/>
    </xf>
    <xf numFmtId="0" fontId="63" fillId="0" borderId="0" xfId="0" applyFont="1" applyAlignment="1">
      <alignment vertical="center"/>
    </xf>
    <xf numFmtId="192" fontId="71" fillId="0" borderId="10" xfId="0" applyNumberFormat="1" applyFont="1" applyBorder="1" applyAlignment="1">
      <alignment horizontal="center" vertical="center"/>
    </xf>
    <xf numFmtId="192" fontId="71" fillId="0" borderId="10" xfId="0" applyNumberFormat="1" applyFont="1" applyBorder="1" applyAlignment="1">
      <alignment vertical="center"/>
    </xf>
    <xf numFmtId="0" fontId="63" fillId="0" borderId="32" xfId="0" applyFont="1" applyBorder="1" applyAlignment="1">
      <alignment horizontal="center" vertical="center"/>
    </xf>
    <xf numFmtId="0" fontId="63" fillId="0" borderId="32" xfId="0" applyFont="1" applyBorder="1" applyAlignment="1">
      <alignment vertical="center"/>
    </xf>
    <xf numFmtId="192" fontId="21" fillId="0" borderId="32" xfId="0" applyNumberFormat="1" applyFont="1" applyBorder="1" applyAlignment="1">
      <alignment vertical="center"/>
    </xf>
    <xf numFmtId="192" fontId="71" fillId="0" borderId="33" xfId="0" applyNumberFormat="1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193" fontId="63" fillId="0" borderId="0" xfId="45" applyNumberFormat="1" applyFont="1" applyAlignment="1">
      <alignment/>
    </xf>
    <xf numFmtId="194" fontId="63" fillId="0" borderId="0" xfId="0" applyNumberFormat="1" applyFont="1" applyAlignment="1">
      <alignment/>
    </xf>
    <xf numFmtId="193" fontId="71" fillId="0" borderId="0" xfId="0" applyNumberFormat="1" applyFont="1" applyAlignment="1">
      <alignment vertical="center"/>
    </xf>
    <xf numFmtId="189" fontId="63" fillId="0" borderId="0" xfId="0" applyNumberFormat="1" applyFont="1" applyAlignment="1">
      <alignment vertical="center"/>
    </xf>
    <xf numFmtId="189" fontId="63" fillId="0" borderId="0" xfId="0" applyNumberFormat="1" applyFont="1" applyAlignment="1">
      <alignment/>
    </xf>
    <xf numFmtId="0" fontId="12" fillId="35" borderId="13" xfId="55" applyFont="1" applyFill="1" applyBorder="1" applyAlignment="1">
      <alignment horizontal="center" vertical="center"/>
      <protection/>
    </xf>
    <xf numFmtId="187" fontId="12" fillId="35" borderId="35" xfId="55" applyNumberFormat="1" applyFont="1" applyFill="1" applyBorder="1" applyAlignment="1">
      <alignment horizontal="center"/>
      <protection/>
    </xf>
    <xf numFmtId="0" fontId="12" fillId="35" borderId="22" xfId="55" applyFont="1" applyFill="1" applyBorder="1" applyAlignment="1">
      <alignment horizontal="center" vertical="center"/>
      <protection/>
    </xf>
    <xf numFmtId="0" fontId="12" fillId="35" borderId="36" xfId="55" applyFont="1" applyFill="1" applyBorder="1" applyAlignment="1">
      <alignment horizontal="center"/>
      <protection/>
    </xf>
    <xf numFmtId="4" fontId="7" fillId="0" borderId="22" xfId="74" applyNumberFormat="1" applyFont="1" applyFill="1" applyBorder="1" applyAlignment="1" quotePrefix="1">
      <alignment horizontal="right" wrapText="1"/>
      <protection/>
    </xf>
    <xf numFmtId="0" fontId="66" fillId="0" borderId="20" xfId="0" applyFont="1" applyBorder="1" applyAlignment="1">
      <alignment/>
    </xf>
    <xf numFmtId="0" fontId="7" fillId="0" borderId="34" xfId="77" applyFont="1" applyFill="1" applyBorder="1" applyAlignment="1">
      <alignment horizontal="center" wrapText="1"/>
      <protection/>
    </xf>
    <xf numFmtId="4" fontId="7" fillId="0" borderId="22" xfId="75" applyNumberFormat="1" applyFont="1" applyFill="1" applyBorder="1" applyAlignment="1">
      <alignment horizontal="right" wrapText="1"/>
      <protection/>
    </xf>
    <xf numFmtId="0" fontId="66" fillId="0" borderId="20" xfId="77" applyFont="1" applyFill="1" applyBorder="1" applyAlignment="1">
      <alignment wrapText="1"/>
      <protection/>
    </xf>
    <xf numFmtId="0" fontId="7" fillId="0" borderId="0" xfId="77" applyFont="1" applyFill="1" applyBorder="1" applyAlignment="1">
      <alignment horizontal="center" wrapText="1"/>
      <protection/>
    </xf>
    <xf numFmtId="0" fontId="7" fillId="0" borderId="20" xfId="55" applyFont="1" applyFill="1" applyBorder="1" applyAlignment="1">
      <alignment/>
      <protection/>
    </xf>
    <xf numFmtId="2" fontId="66" fillId="0" borderId="22" xfId="0" applyNumberFormat="1" applyFont="1" applyFill="1" applyBorder="1" applyAlignment="1">
      <alignment/>
    </xf>
    <xf numFmtId="2" fontId="66" fillId="0" borderId="22" xfId="0" applyNumberFormat="1" applyFont="1" applyBorder="1" applyAlignment="1">
      <alignment/>
    </xf>
    <xf numFmtId="0" fontId="7" fillId="0" borderId="0" xfId="78" applyFont="1" applyFill="1" applyBorder="1" applyAlignment="1">
      <alignment horizontal="center" wrapText="1"/>
      <protection/>
    </xf>
    <xf numFmtId="0" fontId="66" fillId="0" borderId="20" xfId="55" applyFont="1" applyBorder="1">
      <alignment/>
      <protection/>
    </xf>
    <xf numFmtId="0" fontId="72" fillId="0" borderId="0" xfId="34" applyFont="1" applyAlignment="1">
      <alignment horizontal="center" vertical="center"/>
    </xf>
    <xf numFmtId="4" fontId="7" fillId="0" borderId="22" xfId="73" applyNumberFormat="1" applyFont="1" applyFill="1" applyBorder="1" applyAlignment="1">
      <alignment horizontal="right" wrapText="1"/>
      <protection/>
    </xf>
    <xf numFmtId="0" fontId="7" fillId="0" borderId="20" xfId="77" applyFont="1" applyFill="1" applyBorder="1" applyAlignment="1">
      <alignment wrapText="1"/>
      <protection/>
    </xf>
    <xf numFmtId="4" fontId="7" fillId="0" borderId="22" xfId="75" applyNumberFormat="1" applyFont="1" applyFill="1" applyBorder="1" applyAlignment="1" quotePrefix="1">
      <alignment horizontal="right" wrapText="1"/>
      <protection/>
    </xf>
    <xf numFmtId="4" fontId="7" fillId="0" borderId="22" xfId="72" applyNumberFormat="1" applyFont="1" applyFill="1" applyBorder="1" applyAlignment="1">
      <alignment horizontal="right" wrapText="1"/>
      <protection/>
    </xf>
    <xf numFmtId="0" fontId="0" fillId="0" borderId="22" xfId="0" applyBorder="1" applyAlignment="1">
      <alignment/>
    </xf>
    <xf numFmtId="0" fontId="7" fillId="0" borderId="36" xfId="55" applyFont="1" applyBorder="1" applyAlignment="1">
      <alignment horizontal="center"/>
      <protection/>
    </xf>
    <xf numFmtId="0" fontId="12" fillId="36" borderId="19" xfId="55" applyFont="1" applyFill="1" applyBorder="1" applyAlignment="1">
      <alignment/>
      <protection/>
    </xf>
    <xf numFmtId="4" fontId="12" fillId="35" borderId="35" xfId="55" applyNumberFormat="1" applyFont="1" applyFill="1" applyBorder="1" applyAlignment="1">
      <alignment horizontal="right"/>
      <protection/>
    </xf>
    <xf numFmtId="0" fontId="0" fillId="0" borderId="34" xfId="0" applyBorder="1" applyAlignment="1">
      <alignment/>
    </xf>
    <xf numFmtId="4" fontId="12" fillId="0" borderId="35" xfId="55" applyNumberFormat="1" applyFont="1" applyBorder="1" applyAlignment="1">
      <alignment horizontal="right"/>
      <protection/>
    </xf>
    <xf numFmtId="0" fontId="0" fillId="0" borderId="35" xfId="0" applyBorder="1" applyAlignment="1">
      <alignment/>
    </xf>
    <xf numFmtId="0" fontId="65" fillId="35" borderId="12" xfId="55" applyFont="1" applyFill="1" applyBorder="1" applyAlignment="1">
      <alignment horizontal="center"/>
      <protection/>
    </xf>
    <xf numFmtId="49" fontId="7" fillId="0" borderId="0" xfId="55" applyNumberFormat="1" applyFont="1" applyFill="1" applyBorder="1" applyAlignment="1">
      <alignment/>
      <protection/>
    </xf>
    <xf numFmtId="0" fontId="7" fillId="0" borderId="0" xfId="75" applyFont="1" applyFill="1" applyBorder="1" applyAlignment="1">
      <alignment wrapText="1"/>
      <protection/>
    </xf>
    <xf numFmtId="0" fontId="7" fillId="0" borderId="0" xfId="55" applyFont="1" applyBorder="1" applyAlignment="1">
      <alignment/>
      <protection/>
    </xf>
    <xf numFmtId="0" fontId="7" fillId="0" borderId="19" xfId="55" applyFont="1" applyFill="1" applyBorder="1" applyAlignment="1">
      <alignment horizontal="center"/>
      <protection/>
    </xf>
    <xf numFmtId="0" fontId="16" fillId="35" borderId="13" xfId="55" applyFont="1" applyFill="1" applyBorder="1" applyAlignment="1">
      <alignment horizontal="center"/>
      <protection/>
    </xf>
    <xf numFmtId="189" fontId="7" fillId="35" borderId="13" xfId="55" applyNumberFormat="1" applyFont="1" applyFill="1" applyBorder="1" applyAlignment="1">
      <alignment horizontal="center"/>
      <protection/>
    </xf>
    <xf numFmtId="0" fontId="66" fillId="0" borderId="22" xfId="55" applyFont="1" applyFill="1" applyBorder="1">
      <alignment/>
      <protection/>
    </xf>
    <xf numFmtId="0" fontId="16" fillId="0" borderId="22" xfId="55" applyFont="1" applyBorder="1">
      <alignment/>
      <protection/>
    </xf>
    <xf numFmtId="189" fontId="12" fillId="35" borderId="13" xfId="55" applyNumberFormat="1" applyFont="1" applyFill="1" applyBorder="1" applyAlignment="1">
      <alignment horizontal="right"/>
      <protection/>
    </xf>
    <xf numFmtId="0" fontId="7" fillId="0" borderId="0" xfId="55" applyFont="1" applyFill="1" applyBorder="1" applyAlignment="1">
      <alignment horizontal="center"/>
      <protection/>
    </xf>
    <xf numFmtId="189" fontId="12" fillId="0" borderId="0" xfId="55" applyNumberFormat="1" applyFont="1" applyFill="1" applyBorder="1" applyAlignment="1">
      <alignment horizontal="right"/>
      <protection/>
    </xf>
    <xf numFmtId="0" fontId="12" fillId="0" borderId="0" xfId="55" applyFont="1" applyFill="1" applyBorder="1" applyAlignment="1">
      <alignment/>
      <protection/>
    </xf>
    <xf numFmtId="0" fontId="65" fillId="0" borderId="0" xfId="55" applyFont="1" applyFill="1" applyBorder="1" applyAlignment="1">
      <alignment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12" fillId="35" borderId="18" xfId="55" applyFont="1" applyFill="1" applyBorder="1" applyAlignment="1">
      <alignment horizontal="left"/>
      <protection/>
    </xf>
    <xf numFmtId="0" fontId="12" fillId="35" borderId="35" xfId="55" applyFont="1" applyFill="1" applyBorder="1" applyAlignment="1">
      <alignment/>
      <protection/>
    </xf>
    <xf numFmtId="189" fontId="6" fillId="0" borderId="0" xfId="55" applyNumberFormat="1" applyFont="1" applyFill="1" applyBorder="1" applyAlignment="1">
      <alignment horizontal="center"/>
      <protection/>
    </xf>
    <xf numFmtId="0" fontId="12" fillId="0" borderId="0" xfId="55" applyFont="1" applyFill="1" applyBorder="1" applyAlignment="1">
      <alignment horizontal="center"/>
      <protection/>
    </xf>
    <xf numFmtId="189" fontId="12" fillId="0" borderId="0" xfId="55" applyNumberFormat="1" applyFont="1" applyFill="1" applyBorder="1" applyAlignment="1">
      <alignment horizontal="center"/>
      <protection/>
    </xf>
    <xf numFmtId="4" fontId="7" fillId="0" borderId="20" xfId="55" applyNumberFormat="1" applyFont="1" applyBorder="1">
      <alignment/>
      <protection/>
    </xf>
    <xf numFmtId="0" fontId="5" fillId="33" borderId="16" xfId="55" applyFont="1" applyFill="1" applyBorder="1" applyAlignment="1">
      <alignment horizontal="center" vertical="center"/>
      <protection/>
    </xf>
    <xf numFmtId="0" fontId="5" fillId="33" borderId="37" xfId="55" applyFont="1" applyFill="1" applyBorder="1" applyAlignment="1">
      <alignment horizontal="center" vertical="center"/>
      <protection/>
    </xf>
    <xf numFmtId="187" fontId="5" fillId="33" borderId="16" xfId="55" applyNumberFormat="1" applyFont="1" applyFill="1" applyBorder="1" applyAlignment="1">
      <alignment horizontal="center" vertical="center"/>
      <protection/>
    </xf>
    <xf numFmtId="187" fontId="5" fillId="33" borderId="38" xfId="35" applyNumberFormat="1" applyFont="1" applyFill="1" applyBorder="1" applyAlignment="1">
      <alignment horizontal="center" vertical="center"/>
    </xf>
    <xf numFmtId="0" fontId="63" fillId="0" borderId="39" xfId="55" applyFont="1" applyBorder="1" applyAlignment="1">
      <alignment horizontal="center"/>
      <protection/>
    </xf>
    <xf numFmtId="187" fontId="65" fillId="0" borderId="10" xfId="71" applyNumberFormat="1" applyFont="1" applyFill="1" applyBorder="1" applyAlignment="1">
      <alignment wrapText="1"/>
      <protection/>
    </xf>
    <xf numFmtId="4" fontId="66" fillId="0" borderId="26" xfId="71" applyNumberFormat="1" applyFont="1" applyFill="1" applyBorder="1" applyAlignment="1">
      <alignment wrapText="1"/>
      <protection/>
    </xf>
    <xf numFmtId="187" fontId="66" fillId="0" borderId="10" xfId="55" applyNumberFormat="1" applyFont="1" applyBorder="1" applyAlignment="1">
      <alignment/>
      <protection/>
    </xf>
    <xf numFmtId="187" fontId="66" fillId="0" borderId="26" xfId="71" applyNumberFormat="1" applyFont="1" applyFill="1" applyBorder="1" applyAlignment="1">
      <alignment wrapText="1"/>
      <protection/>
    </xf>
    <xf numFmtId="187" fontId="66" fillId="0" borderId="10" xfId="71" applyNumberFormat="1" applyFont="1" applyFill="1" applyBorder="1" applyAlignment="1">
      <alignment wrapText="1"/>
      <protection/>
    </xf>
    <xf numFmtId="0" fontId="2" fillId="0" borderId="10" xfId="55" applyFont="1" applyFill="1" applyBorder="1">
      <alignment/>
      <protection/>
    </xf>
    <xf numFmtId="0" fontId="63" fillId="0" borderId="39" xfId="55" applyFont="1" applyFill="1" applyBorder="1" applyAlignment="1">
      <alignment horizontal="center"/>
      <protection/>
    </xf>
    <xf numFmtId="0" fontId="66" fillId="0" borderId="40" xfId="71" applyFont="1" applyFill="1" applyBorder="1" applyAlignment="1">
      <alignment horizontal="center" wrapText="1"/>
      <protection/>
    </xf>
    <xf numFmtId="0" fontId="0" fillId="0" borderId="0" xfId="34" applyFont="1" applyBorder="1" applyAlignment="1">
      <alignment horizontal="center"/>
    </xf>
    <xf numFmtId="0" fontId="3" fillId="0" borderId="11" xfId="55" applyFont="1" applyBorder="1" applyAlignment="1">
      <alignment horizontal="centerContinuous"/>
      <protection/>
    </xf>
    <xf numFmtId="0" fontId="73" fillId="0" borderId="10" xfId="55" applyFont="1" applyBorder="1" applyAlignment="1">
      <alignment horizontal="centerContinuous"/>
      <protection/>
    </xf>
    <xf numFmtId="187" fontId="73" fillId="0" borderId="10" xfId="55" applyNumberFormat="1" applyFont="1" applyBorder="1" applyAlignment="1">
      <alignment horizontal="right"/>
      <protection/>
    </xf>
    <xf numFmtId="187" fontId="73" fillId="0" borderId="26" xfId="55" applyNumberFormat="1" applyFont="1" applyBorder="1" applyAlignment="1">
      <alignment horizontal="right"/>
      <protection/>
    </xf>
    <xf numFmtId="0" fontId="5" fillId="0" borderId="11" xfId="55" applyFont="1" applyBorder="1" applyAlignment="1">
      <alignment horizontal="center"/>
      <protection/>
    </xf>
    <xf numFmtId="0" fontId="71" fillId="0" borderId="10" xfId="55" applyFont="1" applyFill="1" applyBorder="1" applyAlignment="1">
      <alignment horizontal="centerContinuous"/>
      <protection/>
    </xf>
    <xf numFmtId="187" fontId="73" fillId="0" borderId="10" xfId="55" applyNumberFormat="1" applyFont="1" applyFill="1" applyBorder="1" applyAlignment="1">
      <alignment horizontal="right"/>
      <protection/>
    </xf>
    <xf numFmtId="187" fontId="73" fillId="0" borderId="26" xfId="55" applyNumberFormat="1" applyFont="1" applyFill="1" applyBorder="1" applyAlignment="1">
      <alignment horizontal="right"/>
      <protection/>
    </xf>
    <xf numFmtId="0" fontId="4" fillId="0" borderId="41" xfId="55" applyFont="1" applyFill="1" applyBorder="1" applyAlignment="1">
      <alignment horizontal="centerContinuous"/>
      <protection/>
    </xf>
    <xf numFmtId="0" fontId="4" fillId="0" borderId="42" xfId="55" applyFont="1" applyFill="1" applyBorder="1" applyAlignment="1">
      <alignment horizontal="centerContinuous"/>
      <protection/>
    </xf>
    <xf numFmtId="0" fontId="74" fillId="0" borderId="42" xfId="55" applyFont="1" applyFill="1" applyBorder="1" applyAlignment="1">
      <alignment horizontal="centerContinuous"/>
      <protection/>
    </xf>
    <xf numFmtId="4" fontId="73" fillId="36" borderId="42" xfId="0" applyNumberFormat="1" applyFont="1" applyFill="1" applyBorder="1" applyAlignment="1">
      <alignment wrapText="1"/>
    </xf>
    <xf numFmtId="4" fontId="73" fillId="36" borderId="43" xfId="0" applyNumberFormat="1" applyFont="1" applyFill="1" applyBorder="1" applyAlignment="1">
      <alignment wrapText="1"/>
    </xf>
    <xf numFmtId="187" fontId="63" fillId="0" borderId="10" xfId="55" applyNumberFormat="1" applyFont="1" applyBorder="1" applyAlignment="1">
      <alignment horizontal="right"/>
      <protection/>
    </xf>
    <xf numFmtId="187" fontId="63" fillId="0" borderId="26" xfId="55" applyNumberFormat="1" applyFont="1" applyBorder="1" applyAlignment="1">
      <alignment horizontal="right"/>
      <protection/>
    </xf>
    <xf numFmtId="187" fontId="73" fillId="0" borderId="42" xfId="55" applyNumberFormat="1" applyFont="1" applyFill="1" applyBorder="1" applyAlignment="1">
      <alignment horizontal="right"/>
      <protection/>
    </xf>
    <xf numFmtId="187" fontId="73" fillId="0" borderId="43" xfId="55" applyNumberFormat="1" applyFont="1" applyFill="1" applyBorder="1" applyAlignment="1">
      <alignment horizontal="right"/>
      <protection/>
    </xf>
    <xf numFmtId="0" fontId="65" fillId="38" borderId="10" xfId="54" applyNumberFormat="1" applyFont="1" applyFill="1" applyBorder="1" applyAlignment="1" applyProtection="1">
      <alignment horizontal="center"/>
      <protection/>
    </xf>
    <xf numFmtId="0" fontId="65" fillId="39" borderId="10" xfId="72" applyFont="1" applyFill="1" applyBorder="1" applyAlignment="1">
      <alignment horizontal="center"/>
      <protection/>
    </xf>
    <xf numFmtId="187" fontId="65" fillId="39" borderId="10" xfId="72" applyNumberFormat="1" applyFont="1" applyFill="1" applyBorder="1" applyAlignment="1">
      <alignment horizontal="center"/>
      <protection/>
    </xf>
    <xf numFmtId="0" fontId="66" fillId="0" borderId="10" xfId="0" applyFont="1" applyBorder="1" applyAlignment="1">
      <alignment horizontal="center"/>
    </xf>
    <xf numFmtId="0" fontId="66" fillId="0" borderId="10" xfId="55" applyFont="1" applyBorder="1" applyAlignment="1">
      <alignment horizontal="left"/>
      <protection/>
    </xf>
    <xf numFmtId="4" fontId="65" fillId="0" borderId="10" xfId="71" applyNumberFormat="1" applyFont="1" applyFill="1" applyBorder="1" applyAlignment="1">
      <alignment wrapText="1"/>
      <protection/>
    </xf>
    <xf numFmtId="187" fontId="65" fillId="0" borderId="10" xfId="71" applyNumberFormat="1" applyFont="1" applyFill="1" applyBorder="1" applyAlignment="1">
      <alignment horizontal="center" vertical="center" wrapText="1"/>
      <protection/>
    </xf>
    <xf numFmtId="0" fontId="66" fillId="0" borderId="10" xfId="71" applyFont="1" applyFill="1" applyBorder="1" applyAlignment="1">
      <alignment horizontal="left" wrapText="1"/>
      <protection/>
    </xf>
    <xf numFmtId="0" fontId="66" fillId="36" borderId="10" xfId="55" applyFont="1" applyFill="1" applyBorder="1" applyAlignment="1">
      <alignment horizontal="left"/>
      <protection/>
    </xf>
    <xf numFmtId="0" fontId="66" fillId="36" borderId="10" xfId="71" applyFont="1" applyFill="1" applyBorder="1" applyAlignment="1">
      <alignment horizontal="left" wrapText="1"/>
      <protection/>
    </xf>
    <xf numFmtId="187" fontId="65" fillId="0" borderId="44" xfId="71" applyNumberFormat="1" applyFont="1" applyFill="1" applyBorder="1" applyAlignment="1">
      <alignment wrapText="1"/>
      <protection/>
    </xf>
    <xf numFmtId="0" fontId="65" fillId="34" borderId="10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 wrapText="1"/>
    </xf>
    <xf numFmtId="4" fontId="65" fillId="34" borderId="10" xfId="0" applyNumberFormat="1" applyFont="1" applyFill="1" applyBorder="1" applyAlignment="1">
      <alignment vertical="top" wrapText="1"/>
    </xf>
    <xf numFmtId="4" fontId="66" fillId="34" borderId="10" xfId="0" applyNumberFormat="1" applyFont="1" applyFill="1" applyBorder="1" applyAlignment="1">
      <alignment horizontal="right" vertical="top" wrapText="1"/>
    </xf>
    <xf numFmtId="0" fontId="65" fillId="0" borderId="10" xfId="0" applyFont="1" applyBorder="1" applyAlignment="1">
      <alignment/>
    </xf>
    <xf numFmtId="0" fontId="63" fillId="0" borderId="10" xfId="55" applyFont="1" applyBorder="1" applyAlignment="1">
      <alignment horizontal="center"/>
      <protection/>
    </xf>
    <xf numFmtId="0" fontId="66" fillId="0" borderId="10" xfId="0" applyFont="1" applyBorder="1" applyAlignment="1">
      <alignment/>
    </xf>
    <xf numFmtId="0" fontId="66" fillId="0" borderId="10" xfId="34" applyFont="1" applyBorder="1" applyAlignment="1">
      <alignment horizontal="left" vertical="top" wrapText="1"/>
    </xf>
    <xf numFmtId="0" fontId="66" fillId="36" borderId="10" xfId="0" applyFont="1" applyFill="1" applyBorder="1" applyAlignment="1">
      <alignment horizontal="left" vertical="top" wrapText="1"/>
    </xf>
    <xf numFmtId="0" fontId="66" fillId="0" borderId="10" xfId="55" applyFont="1" applyBorder="1">
      <alignment/>
      <protection/>
    </xf>
    <xf numFmtId="0" fontId="66" fillId="0" borderId="10" xfId="55" applyFont="1" applyBorder="1" applyAlignment="1">
      <alignment horizontal="left" vertical="top"/>
      <protection/>
    </xf>
    <xf numFmtId="0" fontId="66" fillId="0" borderId="10" xfId="55" applyFont="1" applyBorder="1" applyAlignment="1">
      <alignment horizontal="center" vertical="center"/>
      <protection/>
    </xf>
    <xf numFmtId="0" fontId="66" fillId="34" borderId="10" xfId="0" applyFont="1" applyFill="1" applyBorder="1" applyAlignment="1">
      <alignment horizontal="left" vertical="top" wrapText="1"/>
    </xf>
    <xf numFmtId="0" fontId="66" fillId="0" borderId="10" xfId="0" applyFont="1" applyBorder="1" applyAlignment="1">
      <alignment horizontal="left"/>
    </xf>
    <xf numFmtId="4" fontId="65" fillId="34" borderId="0" xfId="0" applyNumberFormat="1" applyFont="1" applyFill="1" applyBorder="1" applyAlignment="1">
      <alignment vertical="top" wrapText="1"/>
    </xf>
    <xf numFmtId="0" fontId="66" fillId="0" borderId="10" xfId="71" applyFont="1" applyFill="1" applyBorder="1" applyAlignment="1">
      <alignment horizontal="left" vertical="top" wrapText="1"/>
      <protection/>
    </xf>
    <xf numFmtId="0" fontId="66" fillId="0" borderId="10" xfId="0" applyFont="1" applyFill="1" applyBorder="1" applyAlignment="1">
      <alignment horizontal="left" vertical="top" wrapText="1"/>
    </xf>
    <xf numFmtId="0" fontId="66" fillId="0" borderId="10" xfId="55" applyFont="1" applyFill="1" applyBorder="1" applyAlignment="1">
      <alignment horizontal="left" vertical="top"/>
      <protection/>
    </xf>
    <xf numFmtId="4" fontId="66" fillId="0" borderId="10" xfId="0" applyNumberFormat="1" applyFont="1" applyBorder="1" applyAlignment="1">
      <alignment horizontal="right"/>
    </xf>
    <xf numFmtId="187" fontId="66" fillId="0" borderId="10" xfId="0" applyNumberFormat="1" applyFont="1" applyBorder="1" applyAlignment="1">
      <alignment horizontal="center" vertical="center"/>
    </xf>
    <xf numFmtId="0" fontId="73" fillId="0" borderId="10" xfId="0" applyNumberFormat="1" applyFont="1" applyFill="1" applyBorder="1" applyAlignment="1" applyProtection="1">
      <alignment horizontal="centerContinuous"/>
      <protection/>
    </xf>
    <xf numFmtId="4" fontId="65" fillId="36" borderId="10" xfId="0" applyNumberFormat="1" applyFont="1" applyFill="1" applyBorder="1" applyAlignment="1">
      <alignment wrapText="1"/>
    </xf>
    <xf numFmtId="187" fontId="65" fillId="36" borderId="10" xfId="0" applyNumberFormat="1" applyFont="1" applyFill="1" applyBorder="1" applyAlignment="1">
      <alignment horizontal="center" vertical="center"/>
    </xf>
    <xf numFmtId="187" fontId="66" fillId="0" borderId="10" xfId="71" applyNumberFormat="1" applyFont="1" applyFill="1" applyBorder="1" applyAlignment="1">
      <alignment horizontal="right" wrapText="1"/>
      <protection/>
    </xf>
    <xf numFmtId="187" fontId="66" fillId="0" borderId="10" xfId="71" applyNumberFormat="1" applyFont="1" applyFill="1" applyBorder="1" applyAlignment="1">
      <alignment horizontal="center" vertical="center" wrapText="1"/>
      <protection/>
    </xf>
    <xf numFmtId="187" fontId="65" fillId="39" borderId="40" xfId="72" applyNumberFormat="1" applyFont="1" applyFill="1" applyBorder="1" applyAlignment="1">
      <alignment horizontal="center"/>
      <protection/>
    </xf>
    <xf numFmtId="187" fontId="65" fillId="0" borderId="40" xfId="71" applyNumberFormat="1" applyFont="1" applyFill="1" applyBorder="1" applyAlignment="1">
      <alignment wrapText="1"/>
      <protection/>
    </xf>
    <xf numFmtId="187" fontId="65" fillId="0" borderId="40" xfId="55" applyNumberFormat="1" applyFont="1" applyBorder="1" applyAlignment="1">
      <alignment/>
      <protection/>
    </xf>
    <xf numFmtId="4" fontId="65" fillId="0" borderId="40" xfId="71" applyNumberFormat="1" applyFont="1" applyFill="1" applyBorder="1" applyAlignment="1">
      <alignment wrapText="1"/>
      <protection/>
    </xf>
    <xf numFmtId="4" fontId="65" fillId="34" borderId="40" xfId="0" applyNumberFormat="1" applyFont="1" applyFill="1" applyBorder="1" applyAlignment="1">
      <alignment vertical="top" wrapText="1"/>
    </xf>
    <xf numFmtId="4" fontId="66" fillId="34" borderId="40" xfId="0" applyNumberFormat="1" applyFont="1" applyFill="1" applyBorder="1" applyAlignment="1">
      <alignment horizontal="right" vertical="top" wrapText="1"/>
    </xf>
    <xf numFmtId="0" fontId="65" fillId="0" borderId="40" xfId="0" applyFont="1" applyBorder="1" applyAlignment="1">
      <alignment/>
    </xf>
    <xf numFmtId="0" fontId="66" fillId="0" borderId="40" xfId="0" applyFont="1" applyBorder="1" applyAlignment="1">
      <alignment/>
    </xf>
    <xf numFmtId="0" fontId="66" fillId="0" borderId="40" xfId="55" applyFont="1" applyBorder="1">
      <alignment/>
      <protection/>
    </xf>
    <xf numFmtId="187" fontId="66" fillId="0" borderId="40" xfId="71" applyNumberFormat="1" applyFont="1" applyFill="1" applyBorder="1" applyAlignment="1">
      <alignment horizontal="right" wrapText="1"/>
      <protection/>
    </xf>
    <xf numFmtId="187" fontId="66" fillId="0" borderId="40" xfId="0" applyNumberFormat="1" applyFont="1" applyBorder="1" applyAlignment="1">
      <alignment horizontal="right"/>
    </xf>
    <xf numFmtId="4" fontId="65" fillId="36" borderId="40" xfId="0" applyNumberFormat="1" applyFont="1" applyFill="1" applyBorder="1" applyAlignment="1">
      <alignment wrapText="1"/>
    </xf>
    <xf numFmtId="0" fontId="65" fillId="35" borderId="45" xfId="55" applyFont="1" applyFill="1" applyBorder="1" applyAlignment="1">
      <alignment horizontal="center" vertical="center"/>
      <protection/>
    </xf>
    <xf numFmtId="0" fontId="65" fillId="35" borderId="12" xfId="55" applyFont="1" applyFill="1" applyBorder="1" applyAlignment="1">
      <alignment horizontal="center" vertical="center"/>
      <protection/>
    </xf>
    <xf numFmtId="43" fontId="75" fillId="2" borderId="10" xfId="45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32" xfId="53" applyNumberFormat="1" applyFont="1" applyFill="1" applyBorder="1" applyAlignment="1" applyProtection="1">
      <alignment vertical="center" wrapText="1"/>
      <protection/>
    </xf>
    <xf numFmtId="0" fontId="22" fillId="0" borderId="0" xfId="70" applyNumberFormat="1" applyFont="1" applyFill="1" applyBorder="1" applyAlignment="1" applyProtection="1">
      <alignment horizontal="center"/>
      <protection/>
    </xf>
    <xf numFmtId="0" fontId="71" fillId="0" borderId="0" xfId="0" applyFont="1" applyAlignment="1">
      <alignment horizontal="center"/>
    </xf>
    <xf numFmtId="0" fontId="65" fillId="0" borderId="10" xfId="0" applyFont="1" applyBorder="1" applyAlignment="1">
      <alignment horizontal="center" vertical="center"/>
    </xf>
    <xf numFmtId="0" fontId="65" fillId="0" borderId="26" xfId="0" applyFont="1" applyBorder="1" applyAlignment="1">
      <alignment horizontal="center" vertical="center"/>
    </xf>
    <xf numFmtId="0" fontId="65" fillId="0" borderId="40" xfId="0" applyFont="1" applyBorder="1" applyAlignment="1">
      <alignment horizontal="center" vertical="center"/>
    </xf>
    <xf numFmtId="0" fontId="65" fillId="0" borderId="39" xfId="0" applyFont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0" fontId="71" fillId="0" borderId="39" xfId="0" applyFont="1" applyBorder="1" applyAlignment="1">
      <alignment horizontal="center" vertical="center"/>
    </xf>
    <xf numFmtId="0" fontId="71" fillId="0" borderId="46" xfId="0" applyFont="1" applyBorder="1" applyAlignment="1">
      <alignment horizontal="center"/>
    </xf>
    <xf numFmtId="0" fontId="71" fillId="0" borderId="47" xfId="0" applyFont="1" applyBorder="1" applyAlignment="1">
      <alignment horizontal="center"/>
    </xf>
    <xf numFmtId="0" fontId="12" fillId="35" borderId="12" xfId="55" applyFont="1" applyFill="1" applyBorder="1" applyAlignment="1">
      <alignment horizontal="center"/>
      <protection/>
    </xf>
    <xf numFmtId="0" fontId="12" fillId="35" borderId="35" xfId="55" applyFont="1" applyFill="1" applyBorder="1" applyAlignment="1">
      <alignment horizontal="center"/>
      <protection/>
    </xf>
    <xf numFmtId="0" fontId="65" fillId="0" borderId="0" xfId="55" applyFont="1" applyBorder="1" applyAlignment="1">
      <alignment horizontal="center" vertical="center"/>
      <protection/>
    </xf>
    <xf numFmtId="0" fontId="12" fillId="0" borderId="0" xfId="55" applyFont="1" applyFill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12" fillId="35" borderId="13" xfId="55" applyFont="1" applyFill="1" applyBorder="1" applyAlignment="1">
      <alignment horizontal="center"/>
      <protection/>
    </xf>
    <xf numFmtId="0" fontId="12" fillId="35" borderId="48" xfId="55" applyFont="1" applyFill="1" applyBorder="1" applyAlignment="1">
      <alignment horizontal="center"/>
      <protection/>
    </xf>
    <xf numFmtId="0" fontId="12" fillId="35" borderId="28" xfId="55" applyFont="1" applyFill="1" applyBorder="1" applyAlignment="1">
      <alignment horizontal="center"/>
      <protection/>
    </xf>
    <xf numFmtId="0" fontId="65" fillId="0" borderId="0" xfId="55" applyFont="1" applyAlignment="1">
      <alignment horizontal="left" vertical="center"/>
      <protection/>
    </xf>
    <xf numFmtId="0" fontId="12" fillId="35" borderId="23" xfId="55" applyFont="1" applyFill="1" applyBorder="1" applyAlignment="1">
      <alignment horizontal="center"/>
      <protection/>
    </xf>
    <xf numFmtId="0" fontId="12" fillId="35" borderId="18" xfId="55" applyFont="1" applyFill="1" applyBorder="1" applyAlignment="1">
      <alignment horizontal="center"/>
      <protection/>
    </xf>
    <xf numFmtId="0" fontId="12" fillId="35" borderId="45" xfId="55" applyFont="1" applyFill="1" applyBorder="1" applyAlignment="1">
      <alignment horizontal="center"/>
      <protection/>
    </xf>
    <xf numFmtId="0" fontId="0" fillId="40" borderId="34" xfId="0" applyFill="1" applyBorder="1" applyAlignment="1">
      <alignment horizontal="center"/>
    </xf>
    <xf numFmtId="0" fontId="12" fillId="0" borderId="27" xfId="55" applyFont="1" applyBorder="1" applyAlignment="1">
      <alignment horizontal="center"/>
      <protection/>
    </xf>
    <xf numFmtId="0" fontId="12" fillId="0" borderId="34" xfId="55" applyFont="1" applyBorder="1" applyAlignment="1">
      <alignment horizontal="center"/>
      <protection/>
    </xf>
  </cellXfs>
  <cellStyles count="8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ครื่องหมายจุลภาค 2 2" xfId="35"/>
    <cellStyle name="เครื่องหมายจุลภาค 2 2 2" xfId="36"/>
    <cellStyle name="เซลล์ตรวจสอบ" xfId="37"/>
    <cellStyle name="เซลล์ที่มีลิงก์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Comma" xfId="45"/>
    <cellStyle name="Comma [0]" xfId="46"/>
    <cellStyle name="ชื่อเรื่อง" xfId="47"/>
    <cellStyle name="ดี" xfId="48"/>
    <cellStyle name="ปกติ 11" xfId="49"/>
    <cellStyle name="ปกติ 12" xfId="50"/>
    <cellStyle name="ปกติ 15" xfId="51"/>
    <cellStyle name="ปกติ 16" xfId="52"/>
    <cellStyle name="ปกติ 17" xfId="53"/>
    <cellStyle name="ปกติ 2" xfId="54"/>
    <cellStyle name="ปกติ 2 2" xfId="55"/>
    <cellStyle name="ปกติ 20" xfId="56"/>
    <cellStyle name="ปกติ 21" xfId="57"/>
    <cellStyle name="ปกติ 23" xfId="58"/>
    <cellStyle name="ปกติ 25" xfId="59"/>
    <cellStyle name="ปกติ 28" xfId="60"/>
    <cellStyle name="ปกติ 3" xfId="61"/>
    <cellStyle name="ปกติ 30" xfId="62"/>
    <cellStyle name="ปกติ 32" xfId="63"/>
    <cellStyle name="ปกติ 33" xfId="64"/>
    <cellStyle name="ปกติ 34" xfId="65"/>
    <cellStyle name="ปกติ 4" xfId="66"/>
    <cellStyle name="ปกติ 6" xfId="67"/>
    <cellStyle name="ปกติ 7" xfId="68"/>
    <cellStyle name="ปกติ 8" xfId="69"/>
    <cellStyle name="ปกติ 9" xfId="70"/>
    <cellStyle name="ปกติ_Sheet1" xfId="71"/>
    <cellStyle name="ปกติ_Sheet1 2" xfId="72"/>
    <cellStyle name="ปกติ_Sheet2 2" xfId="73"/>
    <cellStyle name="ปกติ_ประมวลผล_2 2" xfId="74"/>
    <cellStyle name="ปกติ_ประมวลผล-เข้า 2" xfId="75"/>
    <cellStyle name="ปกติ_ประมวลผลเข้า_3 2" xfId="76"/>
    <cellStyle name="ปกติ_ประมวลออก_1" xfId="77"/>
    <cellStyle name="ปกติ_ประมวลออก_2 2" xfId="78"/>
    <cellStyle name="ป้อนค่า" xfId="79"/>
    <cellStyle name="ปานกลาง" xfId="80"/>
    <cellStyle name="ผลรวม" xfId="81"/>
    <cellStyle name="Currency" xfId="82"/>
    <cellStyle name="Currency [0]" xfId="83"/>
    <cellStyle name="ส่วนที่ถูกเน้น1" xfId="84"/>
    <cellStyle name="ส่วนที่ถูกเน้น2" xfId="85"/>
    <cellStyle name="ส่วนที่ถูกเน้น3" xfId="86"/>
    <cellStyle name="ส่วนที่ถูกเน้น4" xfId="87"/>
    <cellStyle name="ส่วนที่ถูกเน้น5" xfId="88"/>
    <cellStyle name="ส่วนที่ถูกเน้น6" xfId="89"/>
    <cellStyle name="หมายเหตุ" xfId="90"/>
    <cellStyle name="หัวเรื่อง 1" xfId="91"/>
    <cellStyle name="หัวเรื่อง 2" xfId="92"/>
    <cellStyle name="หัวเรื่อง 3" xfId="93"/>
    <cellStyle name="หัวเรื่อง 4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gtf.customs.go.th/igtf/viewerImportTariff.do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68"/>
  <sheetViews>
    <sheetView zoomScale="85" zoomScaleNormal="85" zoomScalePageLayoutView="0" workbookViewId="0" topLeftCell="A37">
      <selection activeCell="H9" sqref="H9"/>
    </sheetView>
  </sheetViews>
  <sheetFormatPr defaultColWidth="9.140625" defaultRowHeight="23.25" customHeight="1"/>
  <cols>
    <col min="1" max="1" width="6.57421875" style="3" customWidth="1"/>
    <col min="2" max="2" width="30.140625" style="1" customWidth="1"/>
    <col min="3" max="3" width="16.8515625" style="3" customWidth="1"/>
    <col min="4" max="4" width="17.421875" style="2" customWidth="1"/>
    <col min="5" max="5" width="23.140625" style="2" customWidth="1"/>
    <col min="6" max="6" width="9.421875" style="1" customWidth="1"/>
    <col min="7" max="7" width="54.7109375" style="1" customWidth="1"/>
    <col min="8" max="8" width="15.421875" style="1" customWidth="1"/>
    <col min="9" max="9" width="18.00390625" style="1" customWidth="1"/>
    <col min="10" max="10" width="9.421875" style="1" customWidth="1"/>
    <col min="11" max="11" width="18.421875" style="1" customWidth="1"/>
    <col min="12" max="16384" width="9.00390625" style="1" customWidth="1"/>
  </cols>
  <sheetData>
    <row r="1" spans="1:11" ht="23.25" customHeight="1">
      <c r="A1" s="6" t="s">
        <v>9</v>
      </c>
      <c r="B1" s="6"/>
      <c r="C1" s="6"/>
      <c r="D1" s="6"/>
      <c r="E1" s="6"/>
      <c r="F1" s="386" t="s">
        <v>12</v>
      </c>
      <c r="G1" s="386"/>
      <c r="H1" s="386"/>
      <c r="I1" s="386"/>
      <c r="J1" s="386"/>
      <c r="K1" s="386"/>
    </row>
    <row r="2" spans="1:11" ht="23.25" customHeight="1">
      <c r="A2" s="6" t="s">
        <v>8</v>
      </c>
      <c r="B2" s="6"/>
      <c r="C2" s="6"/>
      <c r="D2" s="6"/>
      <c r="E2" s="6"/>
      <c r="F2" s="386" t="s">
        <v>16</v>
      </c>
      <c r="G2" s="386"/>
      <c r="H2" s="386"/>
      <c r="I2" s="386"/>
      <c r="J2" s="386"/>
      <c r="K2" s="386"/>
    </row>
    <row r="3" spans="1:11" ht="23.25" customHeight="1">
      <c r="A3" s="6" t="s">
        <v>152</v>
      </c>
      <c r="B3" s="6"/>
      <c r="C3" s="6"/>
      <c r="D3" s="6"/>
      <c r="E3" s="6"/>
      <c r="F3" s="386" t="s">
        <v>159</v>
      </c>
      <c r="G3" s="386"/>
      <c r="H3" s="386"/>
      <c r="I3" s="386"/>
      <c r="J3" s="386"/>
      <c r="K3" s="386"/>
    </row>
    <row r="4" spans="6:11" ht="23.25" customHeight="1" thickBot="1">
      <c r="F4" s="11"/>
      <c r="G4" s="11"/>
      <c r="H4" s="11"/>
      <c r="I4" s="11"/>
      <c r="J4" s="11"/>
      <c r="K4" s="11"/>
    </row>
    <row r="5" spans="1:11" ht="23.25" customHeight="1" thickBot="1">
      <c r="A5" s="7" t="s">
        <v>7</v>
      </c>
      <c r="B5" s="302" t="s">
        <v>6</v>
      </c>
      <c r="C5" s="303" t="s">
        <v>5</v>
      </c>
      <c r="D5" s="304" t="s">
        <v>4</v>
      </c>
      <c r="E5" s="305" t="s">
        <v>3</v>
      </c>
      <c r="F5" s="333" t="s">
        <v>7</v>
      </c>
      <c r="G5" s="334" t="s">
        <v>13</v>
      </c>
      <c r="H5" s="369" t="s">
        <v>24</v>
      </c>
      <c r="I5" s="335" t="s">
        <v>14</v>
      </c>
      <c r="J5" s="335" t="s">
        <v>15</v>
      </c>
      <c r="K5" s="335" t="s">
        <v>160</v>
      </c>
    </row>
    <row r="6" spans="1:11" ht="23.25" customHeight="1">
      <c r="A6" s="146">
        <v>1</v>
      </c>
      <c r="B6" s="18" t="s">
        <v>49</v>
      </c>
      <c r="C6" s="306">
        <v>27101971</v>
      </c>
      <c r="D6" s="307">
        <v>16133.607912000001</v>
      </c>
      <c r="E6" s="308">
        <v>397.52779219999996</v>
      </c>
      <c r="F6" s="336">
        <v>1</v>
      </c>
      <c r="G6" s="337" t="s">
        <v>161</v>
      </c>
      <c r="H6" s="370">
        <v>16133607.912</v>
      </c>
      <c r="I6" s="338">
        <v>19801320.189999998</v>
      </c>
      <c r="J6" s="345" t="s">
        <v>52</v>
      </c>
      <c r="K6" s="307">
        <v>397527792.1999999</v>
      </c>
    </row>
    <row r="7" spans="1:13" ht="23.25" customHeight="1">
      <c r="A7" s="147">
        <v>2</v>
      </c>
      <c r="B7" s="18" t="s">
        <v>58</v>
      </c>
      <c r="C7" s="306">
        <v>87033371</v>
      </c>
      <c r="D7" s="309">
        <v>167.35802999999999</v>
      </c>
      <c r="E7" s="310">
        <v>77.408</v>
      </c>
      <c r="F7" s="336">
        <v>2</v>
      </c>
      <c r="G7" s="337" t="s">
        <v>162</v>
      </c>
      <c r="H7" s="371">
        <v>167358.03</v>
      </c>
      <c r="I7" s="307">
        <v>81</v>
      </c>
      <c r="J7" s="339" t="s">
        <v>50</v>
      </c>
      <c r="K7" s="307">
        <v>77407889.72</v>
      </c>
      <c r="M7" s="3"/>
    </row>
    <row r="8" spans="1:11" ht="23.25" customHeight="1">
      <c r="A8" s="147">
        <v>3</v>
      </c>
      <c r="B8" s="144" t="s">
        <v>78</v>
      </c>
      <c r="C8" s="306">
        <v>27160000</v>
      </c>
      <c r="D8" s="311">
        <v>0.004</v>
      </c>
      <c r="E8" s="310">
        <v>34.38686893</v>
      </c>
      <c r="F8" s="336">
        <v>3</v>
      </c>
      <c r="G8" s="337" t="s">
        <v>163</v>
      </c>
      <c r="H8" s="370">
        <v>4</v>
      </c>
      <c r="I8" s="307">
        <v>22655462</v>
      </c>
      <c r="J8" s="339" t="s">
        <v>79</v>
      </c>
      <c r="K8" s="307">
        <v>34386868.93</v>
      </c>
    </row>
    <row r="9" spans="1:11" ht="23.25" customHeight="1">
      <c r="A9" s="147">
        <v>4</v>
      </c>
      <c r="B9" s="144" t="s">
        <v>153</v>
      </c>
      <c r="C9" s="306">
        <v>68101910</v>
      </c>
      <c r="D9" s="311">
        <v>4847.65282</v>
      </c>
      <c r="E9" s="310">
        <v>33.26588354</v>
      </c>
      <c r="F9" s="336">
        <v>4</v>
      </c>
      <c r="G9" s="340" t="s">
        <v>164</v>
      </c>
      <c r="H9" s="372">
        <v>4847652.82</v>
      </c>
      <c r="I9" s="338">
        <v>2574079.02</v>
      </c>
      <c r="J9" s="339" t="s">
        <v>50</v>
      </c>
      <c r="K9" s="338">
        <v>33265883.54</v>
      </c>
    </row>
    <row r="10" spans="1:11" ht="23.25" customHeight="1">
      <c r="A10" s="147">
        <v>5</v>
      </c>
      <c r="B10" s="312" t="s">
        <v>59</v>
      </c>
      <c r="C10" s="313">
        <v>87019310</v>
      </c>
      <c r="D10" s="311">
        <v>195.743</v>
      </c>
      <c r="E10" s="310">
        <v>31.02179851</v>
      </c>
      <c r="F10" s="336">
        <v>5</v>
      </c>
      <c r="G10" s="341" t="s">
        <v>165</v>
      </c>
      <c r="H10" s="370">
        <v>195743</v>
      </c>
      <c r="I10" s="307">
        <v>666</v>
      </c>
      <c r="J10" s="339" t="s">
        <v>50</v>
      </c>
      <c r="K10" s="307">
        <v>31021798.51</v>
      </c>
    </row>
    <row r="11" spans="1:11" ht="23.25" customHeight="1">
      <c r="A11" s="147">
        <v>6</v>
      </c>
      <c r="B11" s="144" t="s">
        <v>57</v>
      </c>
      <c r="C11" s="306">
        <v>29224220</v>
      </c>
      <c r="D11" s="145">
        <v>285.10191</v>
      </c>
      <c r="E11" s="310">
        <v>22.73801775</v>
      </c>
      <c r="F11" s="336">
        <v>6</v>
      </c>
      <c r="G11" s="342" t="s">
        <v>57</v>
      </c>
      <c r="H11" s="343">
        <v>285101.91</v>
      </c>
      <c r="I11" s="307">
        <v>47366.18</v>
      </c>
      <c r="J11" s="344" t="s">
        <v>51</v>
      </c>
      <c r="K11" s="348">
        <v>22738017.75</v>
      </c>
    </row>
    <row r="12" spans="1:11" ht="23.25" customHeight="1">
      <c r="A12" s="147">
        <v>7</v>
      </c>
      <c r="B12" s="144" t="s">
        <v>154</v>
      </c>
      <c r="C12" s="314">
        <v>21069030</v>
      </c>
      <c r="D12" s="311">
        <v>371.8754</v>
      </c>
      <c r="E12" s="310">
        <v>20.517632149999997</v>
      </c>
      <c r="F12" s="336">
        <v>7</v>
      </c>
      <c r="G12" s="342" t="s">
        <v>166</v>
      </c>
      <c r="H12" s="373">
        <v>371875.4</v>
      </c>
      <c r="I12" s="307">
        <v>144380.4</v>
      </c>
      <c r="J12" s="345" t="s">
        <v>53</v>
      </c>
      <c r="K12" s="307">
        <v>20517632.15</v>
      </c>
    </row>
    <row r="13" spans="1:11" ht="23.25" customHeight="1">
      <c r="A13" s="147">
        <v>8</v>
      </c>
      <c r="B13" s="144" t="s">
        <v>155</v>
      </c>
      <c r="C13" s="306">
        <v>21069099</v>
      </c>
      <c r="D13" s="311">
        <v>241.12925</v>
      </c>
      <c r="E13" s="310">
        <v>18.218049</v>
      </c>
      <c r="F13" s="336">
        <v>8</v>
      </c>
      <c r="G13" s="340" t="s">
        <v>167</v>
      </c>
      <c r="H13" s="373">
        <v>241129.25</v>
      </c>
      <c r="I13" s="346">
        <v>279163</v>
      </c>
      <c r="J13" s="344" t="s">
        <v>51</v>
      </c>
      <c r="K13" s="346">
        <v>18218049</v>
      </c>
    </row>
    <row r="14" spans="1:11" ht="24.75" customHeight="1">
      <c r="A14" s="147">
        <v>9</v>
      </c>
      <c r="B14" s="144" t="s">
        <v>156</v>
      </c>
      <c r="C14" s="306">
        <v>27132000</v>
      </c>
      <c r="D14" s="311">
        <v>844.26</v>
      </c>
      <c r="E14" s="310">
        <v>14.48118145</v>
      </c>
      <c r="F14" s="336">
        <v>9</v>
      </c>
      <c r="G14" s="340" t="s">
        <v>168</v>
      </c>
      <c r="H14" s="374">
        <v>844260</v>
      </c>
      <c r="I14" s="347">
        <v>844.26</v>
      </c>
      <c r="J14" s="339" t="s">
        <v>54</v>
      </c>
      <c r="K14" s="347">
        <v>14481181.45</v>
      </c>
    </row>
    <row r="15" spans="1:11" ht="23.25" customHeight="1">
      <c r="A15" s="147">
        <v>10</v>
      </c>
      <c r="B15" s="144" t="s">
        <v>157</v>
      </c>
      <c r="C15" s="315">
        <v>19051000</v>
      </c>
      <c r="D15" s="311">
        <v>117.58829</v>
      </c>
      <c r="E15" s="310">
        <v>14.27611082</v>
      </c>
      <c r="F15" s="336">
        <v>10</v>
      </c>
      <c r="G15" s="340" t="s">
        <v>169</v>
      </c>
      <c r="H15" s="375">
        <v>117588.29</v>
      </c>
      <c r="I15" s="347">
        <v>95996.8</v>
      </c>
      <c r="J15" s="339" t="s">
        <v>53</v>
      </c>
      <c r="K15" s="307">
        <v>14276110.82</v>
      </c>
    </row>
    <row r="16" spans="1:11" ht="23.25" customHeight="1">
      <c r="A16" s="316" t="s">
        <v>2</v>
      </c>
      <c r="B16" s="118"/>
      <c r="C16" s="317"/>
      <c r="D16" s="318">
        <f>SUM(D6:D15)</f>
        <v>23204.320612000003</v>
      </c>
      <c r="E16" s="319">
        <f>SUM(E6:E15)</f>
        <v>663.8413343499999</v>
      </c>
      <c r="F16" s="336">
        <v>11</v>
      </c>
      <c r="G16" s="342" t="s">
        <v>170</v>
      </c>
      <c r="H16" s="370">
        <v>270831</v>
      </c>
      <c r="I16" s="346">
        <v>265746</v>
      </c>
      <c r="J16" s="344" t="s">
        <v>51</v>
      </c>
      <c r="K16" s="346">
        <v>13962932</v>
      </c>
    </row>
    <row r="17" spans="1:11" ht="23.25" customHeight="1">
      <c r="A17" s="320">
        <v>11</v>
      </c>
      <c r="B17" s="10" t="s">
        <v>1</v>
      </c>
      <c r="C17" s="321"/>
      <c r="D17" s="322">
        <v>20924.224949999996</v>
      </c>
      <c r="E17" s="323">
        <v>668.5168368900001</v>
      </c>
      <c r="F17" s="336">
        <v>12</v>
      </c>
      <c r="G17" s="340" t="s">
        <v>171</v>
      </c>
      <c r="H17" s="374">
        <v>734529.75</v>
      </c>
      <c r="I17" s="346">
        <v>26369.976</v>
      </c>
      <c r="J17" s="344" t="s">
        <v>54</v>
      </c>
      <c r="K17" s="346">
        <v>13944648.05</v>
      </c>
    </row>
    <row r="18" spans="1:11" ht="23.25" customHeight="1" thickBot="1">
      <c r="A18" s="324" t="s">
        <v>0</v>
      </c>
      <c r="B18" s="325"/>
      <c r="C18" s="326"/>
      <c r="D18" s="327">
        <v>44128.545562</v>
      </c>
      <c r="E18" s="328">
        <v>1332.35817124</v>
      </c>
      <c r="F18" s="336">
        <v>13</v>
      </c>
      <c r="G18" s="340" t="s">
        <v>172</v>
      </c>
      <c r="H18" s="370">
        <v>694230</v>
      </c>
      <c r="I18" s="346">
        <v>693308</v>
      </c>
      <c r="J18" s="344" t="s">
        <v>52</v>
      </c>
      <c r="K18" s="346">
        <v>13335368</v>
      </c>
    </row>
    <row r="19" spans="6:11" ht="23.25" customHeight="1">
      <c r="F19" s="336">
        <v>14</v>
      </c>
      <c r="G19" s="340" t="s">
        <v>173</v>
      </c>
      <c r="H19" s="370">
        <v>191390.94</v>
      </c>
      <c r="I19" s="348">
        <v>8940410</v>
      </c>
      <c r="J19" s="344" t="s">
        <v>51</v>
      </c>
      <c r="K19" s="348">
        <v>11983514.979999999</v>
      </c>
    </row>
    <row r="20" spans="3:11" ht="23.25" customHeight="1">
      <c r="C20" s="150"/>
      <c r="D20" s="149"/>
      <c r="E20" s="148"/>
      <c r="F20" s="336">
        <v>15</v>
      </c>
      <c r="G20" s="340" t="s">
        <v>174</v>
      </c>
      <c r="H20" s="370">
        <v>108557.25</v>
      </c>
      <c r="I20" s="307">
        <v>31423</v>
      </c>
      <c r="J20" s="339" t="s">
        <v>53</v>
      </c>
      <c r="K20" s="307">
        <v>11119878.5</v>
      </c>
    </row>
    <row r="21" spans="2:11" ht="23.25" customHeight="1">
      <c r="B21" s="68"/>
      <c r="C21" s="69"/>
      <c r="D21" s="119"/>
      <c r="E21" s="119"/>
      <c r="F21" s="336">
        <v>16</v>
      </c>
      <c r="G21" s="340" t="s">
        <v>175</v>
      </c>
      <c r="H21" s="370">
        <v>90372.5</v>
      </c>
      <c r="I21" s="307">
        <v>5075</v>
      </c>
      <c r="J21" s="344" t="s">
        <v>50</v>
      </c>
      <c r="K21" s="346">
        <v>10545139</v>
      </c>
    </row>
    <row r="22" spans="2:11" ht="23.25" customHeight="1">
      <c r="B22" s="68"/>
      <c r="C22" s="69"/>
      <c r="D22" s="123"/>
      <c r="E22" s="123" t="s">
        <v>35</v>
      </c>
      <c r="F22" s="336">
        <v>17</v>
      </c>
      <c r="G22" s="340" t="s">
        <v>176</v>
      </c>
      <c r="H22" s="370">
        <v>690000</v>
      </c>
      <c r="I22" s="307">
        <v>690</v>
      </c>
      <c r="J22" s="339" t="s">
        <v>54</v>
      </c>
      <c r="K22" s="307">
        <v>8322204.65</v>
      </c>
    </row>
    <row r="23" spans="2:11" ht="23.25" customHeight="1">
      <c r="B23" s="68"/>
      <c r="C23" s="124"/>
      <c r="D23" s="116"/>
      <c r="E23" s="120"/>
      <c r="F23" s="349">
        <v>18</v>
      </c>
      <c r="G23" s="340" t="s">
        <v>177</v>
      </c>
      <c r="H23" s="375">
        <v>191765.28</v>
      </c>
      <c r="I23" s="350">
        <v>68467.47</v>
      </c>
      <c r="J23" s="339" t="s">
        <v>51</v>
      </c>
      <c r="K23" s="307">
        <v>8117492.95</v>
      </c>
    </row>
    <row r="24" spans="2:11" ht="23.25" customHeight="1">
      <c r="B24" s="68"/>
      <c r="C24" s="69"/>
      <c r="D24" s="115"/>
      <c r="E24" s="115"/>
      <c r="F24" s="336">
        <v>19</v>
      </c>
      <c r="G24" s="340" t="s">
        <v>178</v>
      </c>
      <c r="H24" s="373">
        <v>46233.02</v>
      </c>
      <c r="I24" s="346">
        <v>1432568</v>
      </c>
      <c r="J24" s="344" t="s">
        <v>50</v>
      </c>
      <c r="K24" s="346">
        <v>7745456.38</v>
      </c>
    </row>
    <row r="25" spans="2:11" ht="23.25" customHeight="1">
      <c r="B25" s="68"/>
      <c r="C25" s="124"/>
      <c r="D25" s="116"/>
      <c r="E25" s="116"/>
      <c r="F25" s="336">
        <v>20</v>
      </c>
      <c r="G25" s="351" t="s">
        <v>179</v>
      </c>
      <c r="H25" s="373">
        <v>203587.58</v>
      </c>
      <c r="I25" s="307">
        <v>178969</v>
      </c>
      <c r="J25" s="344" t="s">
        <v>52</v>
      </c>
      <c r="K25" s="307">
        <v>7039495</v>
      </c>
    </row>
    <row r="26" spans="2:11" ht="23.25" customHeight="1">
      <c r="B26" s="68"/>
      <c r="C26" s="69"/>
      <c r="D26" s="117"/>
      <c r="E26" s="116"/>
      <c r="F26" s="336">
        <v>21</v>
      </c>
      <c r="G26" s="340" t="s">
        <v>180</v>
      </c>
      <c r="H26" s="373">
        <v>71251</v>
      </c>
      <c r="I26" s="307">
        <v>71251</v>
      </c>
      <c r="J26" s="344" t="s">
        <v>51</v>
      </c>
      <c r="K26" s="307">
        <v>6862850</v>
      </c>
    </row>
    <row r="27" spans="2:11" ht="23.25" customHeight="1">
      <c r="B27" s="68"/>
      <c r="C27" s="69"/>
      <c r="D27" s="115"/>
      <c r="E27" s="115"/>
      <c r="F27" s="336">
        <v>22</v>
      </c>
      <c r="G27" s="340" t="s">
        <v>181</v>
      </c>
      <c r="H27" s="370">
        <v>410200</v>
      </c>
      <c r="I27" s="307">
        <v>69950</v>
      </c>
      <c r="J27" s="339" t="s">
        <v>51</v>
      </c>
      <c r="K27" s="307">
        <v>6769700</v>
      </c>
    </row>
    <row r="28" spans="6:11" ht="23.25" customHeight="1">
      <c r="F28" s="336">
        <v>23</v>
      </c>
      <c r="G28" s="340" t="s">
        <v>182</v>
      </c>
      <c r="H28" s="370">
        <v>69550.4</v>
      </c>
      <c r="I28" s="307">
        <v>116482</v>
      </c>
      <c r="J28" s="345" t="s">
        <v>51</v>
      </c>
      <c r="K28" s="307">
        <v>6678686</v>
      </c>
    </row>
    <row r="29" spans="6:11" ht="23.25" customHeight="1">
      <c r="F29" s="336">
        <v>24</v>
      </c>
      <c r="G29" s="352" t="s">
        <v>183</v>
      </c>
      <c r="H29" s="376">
        <v>51756.916</v>
      </c>
      <c r="I29" s="353">
        <v>25819.96</v>
      </c>
      <c r="J29" s="355" t="s">
        <v>184</v>
      </c>
      <c r="K29" s="353">
        <v>6633712.5600000005</v>
      </c>
    </row>
    <row r="30" spans="6:11" ht="23.25" customHeight="1">
      <c r="F30" s="336">
        <v>25</v>
      </c>
      <c r="G30" s="340" t="s">
        <v>185</v>
      </c>
      <c r="H30" s="373">
        <v>486420</v>
      </c>
      <c r="I30" s="346">
        <v>432770</v>
      </c>
      <c r="J30" s="345" t="s">
        <v>186</v>
      </c>
      <c r="K30" s="346">
        <v>6391546</v>
      </c>
    </row>
    <row r="31" spans="6:11" ht="23.25" customHeight="1">
      <c r="F31" s="336">
        <v>26</v>
      </c>
      <c r="G31" s="340" t="s">
        <v>187</v>
      </c>
      <c r="H31" s="370">
        <v>496500</v>
      </c>
      <c r="I31" s="346">
        <v>496.5</v>
      </c>
      <c r="J31" s="345" t="s">
        <v>54</v>
      </c>
      <c r="K31" s="346">
        <v>6333185.33</v>
      </c>
    </row>
    <row r="32" spans="1:11" ht="23.25" customHeight="1">
      <c r="A32" s="6" t="s">
        <v>9</v>
      </c>
      <c r="B32" s="6"/>
      <c r="C32" s="6"/>
      <c r="D32" s="6"/>
      <c r="E32" s="6"/>
      <c r="F32" s="336">
        <v>27</v>
      </c>
      <c r="G32" s="340" t="s">
        <v>188</v>
      </c>
      <c r="H32" s="373">
        <v>344471.384</v>
      </c>
      <c r="I32" s="346">
        <v>338269.94</v>
      </c>
      <c r="J32" s="344" t="s">
        <v>52</v>
      </c>
      <c r="K32" s="346">
        <v>6169969.94</v>
      </c>
    </row>
    <row r="33" spans="1:11" ht="23.25" customHeight="1">
      <c r="A33" s="6" t="s">
        <v>8</v>
      </c>
      <c r="B33" s="6"/>
      <c r="C33" s="6"/>
      <c r="D33" s="6"/>
      <c r="E33" s="6"/>
      <c r="F33" s="336">
        <v>28</v>
      </c>
      <c r="G33" s="342" t="s">
        <v>189</v>
      </c>
      <c r="H33" s="373">
        <v>19967.98</v>
      </c>
      <c r="I33" s="346">
        <v>11</v>
      </c>
      <c r="J33" s="344" t="s">
        <v>50</v>
      </c>
      <c r="K33" s="346">
        <v>5997194.95</v>
      </c>
    </row>
    <row r="34" spans="1:11" ht="23.25" customHeight="1">
      <c r="A34" s="6" t="s">
        <v>158</v>
      </c>
      <c r="B34" s="6"/>
      <c r="C34" s="6"/>
      <c r="D34" s="6"/>
      <c r="E34" s="6"/>
      <c r="F34" s="336">
        <v>29</v>
      </c>
      <c r="G34" s="354" t="s">
        <v>190</v>
      </c>
      <c r="H34" s="377">
        <v>225540.55</v>
      </c>
      <c r="I34" s="353">
        <v>88328.67</v>
      </c>
      <c r="J34" s="355" t="s">
        <v>51</v>
      </c>
      <c r="K34" s="353">
        <v>5704610.290000001</v>
      </c>
    </row>
    <row r="35" spans="6:11" ht="23.25" customHeight="1" thickBot="1">
      <c r="F35" s="336">
        <v>30</v>
      </c>
      <c r="G35" s="340" t="s">
        <v>191</v>
      </c>
      <c r="H35" s="370">
        <v>94116.96</v>
      </c>
      <c r="I35" s="346">
        <v>92657.04</v>
      </c>
      <c r="J35" s="345" t="s">
        <v>52</v>
      </c>
      <c r="K35" s="307">
        <v>5588197.62</v>
      </c>
    </row>
    <row r="36" spans="1:11" ht="23.25" customHeight="1" thickBot="1">
      <c r="A36" s="7" t="s">
        <v>7</v>
      </c>
      <c r="B36" s="8" t="s">
        <v>6</v>
      </c>
      <c r="C36" s="8" t="s">
        <v>5</v>
      </c>
      <c r="D36" s="121" t="s">
        <v>4</v>
      </c>
      <c r="E36" s="122" t="s">
        <v>3</v>
      </c>
      <c r="F36" s="336">
        <v>31</v>
      </c>
      <c r="G36" s="340" t="s">
        <v>192</v>
      </c>
      <c r="H36" s="374">
        <v>50489.86</v>
      </c>
      <c r="I36" s="347">
        <v>42749</v>
      </c>
      <c r="J36" s="345" t="s">
        <v>51</v>
      </c>
      <c r="K36" s="347">
        <v>5565492.1</v>
      </c>
    </row>
    <row r="37" spans="1:11" ht="23.25" customHeight="1">
      <c r="A37" s="15">
        <v>1</v>
      </c>
      <c r="B37" s="16" t="s">
        <v>49</v>
      </c>
      <c r="C37" s="17">
        <v>27101971</v>
      </c>
      <c r="D37" s="329">
        <v>88441.196824</v>
      </c>
      <c r="E37" s="330">
        <v>2125.8035844</v>
      </c>
      <c r="F37" s="336">
        <v>32</v>
      </c>
      <c r="G37" s="340" t="s">
        <v>193</v>
      </c>
      <c r="H37" s="370">
        <v>812585</v>
      </c>
      <c r="I37" s="350">
        <v>145910</v>
      </c>
      <c r="J37" s="344" t="s">
        <v>50</v>
      </c>
      <c r="K37" s="346">
        <v>5554451.9</v>
      </c>
    </row>
    <row r="38" spans="1:11" ht="23.25" customHeight="1">
      <c r="A38" s="5">
        <v>2</v>
      </c>
      <c r="B38" s="18" t="s">
        <v>60</v>
      </c>
      <c r="C38" s="4">
        <v>87033371</v>
      </c>
      <c r="D38" s="329">
        <v>746.82206</v>
      </c>
      <c r="E38" s="330">
        <v>328.849</v>
      </c>
      <c r="F38" s="336">
        <v>33</v>
      </c>
      <c r="G38" s="356" t="s">
        <v>194</v>
      </c>
      <c r="H38" s="373">
        <v>249187</v>
      </c>
      <c r="I38" s="346">
        <v>249183</v>
      </c>
      <c r="J38" s="345" t="s">
        <v>51</v>
      </c>
      <c r="K38" s="346">
        <v>5532018.3</v>
      </c>
    </row>
    <row r="39" spans="1:11" ht="23.25" customHeight="1">
      <c r="A39" s="5">
        <v>3</v>
      </c>
      <c r="B39" s="18" t="s">
        <v>59</v>
      </c>
      <c r="C39" s="4">
        <v>87019310</v>
      </c>
      <c r="D39" s="329">
        <v>839.7170000000001</v>
      </c>
      <c r="E39" s="330">
        <v>161.598</v>
      </c>
      <c r="F39" s="336">
        <v>34</v>
      </c>
      <c r="G39" s="340" t="s">
        <v>195</v>
      </c>
      <c r="H39" s="370">
        <v>190667.24</v>
      </c>
      <c r="I39" s="346">
        <v>184737.24</v>
      </c>
      <c r="J39" s="344" t="s">
        <v>52</v>
      </c>
      <c r="K39" s="348">
        <v>5359002</v>
      </c>
    </row>
    <row r="40" spans="1:11" ht="23.25" customHeight="1">
      <c r="A40" s="5">
        <v>4</v>
      </c>
      <c r="B40" s="18" t="s">
        <v>66</v>
      </c>
      <c r="C40" s="4">
        <v>29224220</v>
      </c>
      <c r="D40" s="329">
        <v>6024.35573</v>
      </c>
      <c r="E40" s="330">
        <v>135.01990129</v>
      </c>
      <c r="F40" s="336">
        <v>35</v>
      </c>
      <c r="G40" s="357" t="s">
        <v>196</v>
      </c>
      <c r="H40" s="370">
        <v>699731.56</v>
      </c>
      <c r="I40" s="347">
        <v>39572.6</v>
      </c>
      <c r="J40" s="345" t="s">
        <v>55</v>
      </c>
      <c r="K40" s="347">
        <v>5281680.56</v>
      </c>
    </row>
    <row r="41" spans="1:11" ht="23.25" customHeight="1">
      <c r="A41" s="5">
        <v>5</v>
      </c>
      <c r="B41" s="12" t="s">
        <v>61</v>
      </c>
      <c r="C41" s="4">
        <v>19051000</v>
      </c>
      <c r="D41" s="329">
        <f>530.321+D11</f>
        <v>815.42291</v>
      </c>
      <c r="E41" s="330">
        <f>77.044+E11</f>
        <v>99.78201775</v>
      </c>
      <c r="F41" s="336">
        <v>36</v>
      </c>
      <c r="G41" s="340" t="s">
        <v>197</v>
      </c>
      <c r="H41" s="374">
        <v>267987.77</v>
      </c>
      <c r="I41" s="307">
        <v>267987.77</v>
      </c>
      <c r="J41" s="344" t="s">
        <v>51</v>
      </c>
      <c r="K41" s="346">
        <v>5160777.3</v>
      </c>
    </row>
    <row r="42" spans="1:11" ht="23.25" customHeight="1">
      <c r="A42" s="5">
        <v>6</v>
      </c>
      <c r="B42" s="18" t="s">
        <v>62</v>
      </c>
      <c r="C42" s="4">
        <v>39232199</v>
      </c>
      <c r="D42" s="329">
        <v>739.301</v>
      </c>
      <c r="E42" s="330">
        <v>64.593</v>
      </c>
      <c r="F42" s="336">
        <v>37</v>
      </c>
      <c r="G42" s="340" t="s">
        <v>198</v>
      </c>
      <c r="H42" s="373">
        <v>12180</v>
      </c>
      <c r="I42" s="346">
        <v>6</v>
      </c>
      <c r="J42" s="344" t="s">
        <v>50</v>
      </c>
      <c r="K42" s="346">
        <v>4934114.47</v>
      </c>
    </row>
    <row r="43" spans="1:11" ht="23.25" customHeight="1">
      <c r="A43" s="5">
        <v>7</v>
      </c>
      <c r="B43" s="13" t="s">
        <v>63</v>
      </c>
      <c r="C43" s="4">
        <v>21069059</v>
      </c>
      <c r="D43" s="329">
        <v>922.917</v>
      </c>
      <c r="E43" s="330">
        <v>62.767</v>
      </c>
      <c r="F43" s="336">
        <v>38</v>
      </c>
      <c r="G43" s="354" t="s">
        <v>199</v>
      </c>
      <c r="H43" s="377">
        <v>23922.917</v>
      </c>
      <c r="I43" s="353">
        <v>11853.2</v>
      </c>
      <c r="J43" s="355" t="s">
        <v>53</v>
      </c>
      <c r="K43" s="353">
        <v>4902135.42</v>
      </c>
    </row>
    <row r="44" spans="1:11" ht="23.25" customHeight="1">
      <c r="A44" s="5">
        <v>8</v>
      </c>
      <c r="B44" s="18" t="s">
        <v>64</v>
      </c>
      <c r="C44" s="4">
        <v>22029950</v>
      </c>
      <c r="D44" s="329">
        <v>1975.098</v>
      </c>
      <c r="E44" s="330">
        <v>52.586000000000006</v>
      </c>
      <c r="F44" s="336">
        <v>39</v>
      </c>
      <c r="G44" s="353" t="s">
        <v>200</v>
      </c>
      <c r="H44" s="370">
        <v>59239.4</v>
      </c>
      <c r="I44" s="307">
        <v>58235.4</v>
      </c>
      <c r="J44" s="345" t="s">
        <v>53</v>
      </c>
      <c r="K44" s="307">
        <v>4805075.5</v>
      </c>
    </row>
    <row r="45" spans="1:11" ht="23.25" customHeight="1">
      <c r="A45" s="5">
        <v>9</v>
      </c>
      <c r="B45" s="19" t="s">
        <v>65</v>
      </c>
      <c r="C45" s="4">
        <v>23099019</v>
      </c>
      <c r="D45" s="329">
        <f>3019.212+1116.66</f>
        <v>4135.872</v>
      </c>
      <c r="E45" s="330">
        <f>38.679+15.665</f>
        <v>54.344</v>
      </c>
      <c r="F45" s="336">
        <v>40</v>
      </c>
      <c r="G45" s="340" t="s">
        <v>201</v>
      </c>
      <c r="H45" s="373">
        <v>63241.5</v>
      </c>
      <c r="I45" s="346">
        <v>18476</v>
      </c>
      <c r="J45" s="344" t="s">
        <v>51</v>
      </c>
      <c r="K45" s="346">
        <v>4647358.5</v>
      </c>
    </row>
    <row r="46" spans="1:11" ht="23.25" customHeight="1">
      <c r="A46" s="5">
        <v>10</v>
      </c>
      <c r="B46" s="18" t="s">
        <v>56</v>
      </c>
      <c r="C46" s="4">
        <v>72142011</v>
      </c>
      <c r="D46" s="329">
        <f>1260.494+552.14</f>
        <v>1812.634</v>
      </c>
      <c r="E46" s="330">
        <f>23.444+10.242</f>
        <v>33.686</v>
      </c>
      <c r="F46" s="336">
        <v>41</v>
      </c>
      <c r="G46" s="354" t="s">
        <v>202</v>
      </c>
      <c r="H46" s="377">
        <v>1527525</v>
      </c>
      <c r="I46" s="353">
        <v>1385283</v>
      </c>
      <c r="J46" s="355" t="s">
        <v>51</v>
      </c>
      <c r="K46" s="353">
        <v>4640964.95</v>
      </c>
    </row>
    <row r="47" spans="1:11" ht="23.25" customHeight="1">
      <c r="A47" s="316" t="s">
        <v>2</v>
      </c>
      <c r="B47" s="9"/>
      <c r="C47" s="9"/>
      <c r="D47" s="318">
        <f>SUM(D37:D46)</f>
        <v>106453.33652400001</v>
      </c>
      <c r="E47" s="319">
        <f>SUM(E37:E46)</f>
        <v>3119.0285034399994</v>
      </c>
      <c r="F47" s="336">
        <v>42</v>
      </c>
      <c r="G47" s="340" t="s">
        <v>203</v>
      </c>
      <c r="H47" s="373">
        <v>61179.5</v>
      </c>
      <c r="I47" s="346">
        <v>6216</v>
      </c>
      <c r="J47" s="345" t="s">
        <v>51</v>
      </c>
      <c r="K47" s="346">
        <v>4582743.89</v>
      </c>
    </row>
    <row r="48" spans="1:11" ht="23.25" customHeight="1">
      <c r="A48" s="320">
        <v>11</v>
      </c>
      <c r="B48" s="10" t="s">
        <v>1</v>
      </c>
      <c r="C48" s="10"/>
      <c r="D48" s="322">
        <v>88365.38169800001</v>
      </c>
      <c r="E48" s="323">
        <v>2455.5516365500007</v>
      </c>
      <c r="F48" s="336">
        <v>43</v>
      </c>
      <c r="G48" s="340" t="s">
        <v>204</v>
      </c>
      <c r="H48" s="44">
        <v>12529.16</v>
      </c>
      <c r="I48" s="353">
        <v>3604</v>
      </c>
      <c r="J48" s="345" t="s">
        <v>51</v>
      </c>
      <c r="K48" s="347">
        <v>4514711.99</v>
      </c>
    </row>
    <row r="49" spans="1:11" ht="23.25" customHeight="1" thickBot="1">
      <c r="A49" s="324" t="s">
        <v>0</v>
      </c>
      <c r="B49" s="325"/>
      <c r="C49" s="325"/>
      <c r="D49" s="331">
        <v>194774.74556200003</v>
      </c>
      <c r="E49" s="332">
        <v>5570.06017124</v>
      </c>
      <c r="F49" s="336">
        <v>44</v>
      </c>
      <c r="G49" s="340" t="s">
        <v>168</v>
      </c>
      <c r="H49" s="373">
        <v>269410</v>
      </c>
      <c r="I49" s="307">
        <v>269.41</v>
      </c>
      <c r="J49" s="344" t="s">
        <v>54</v>
      </c>
      <c r="K49" s="346">
        <v>4477660.58</v>
      </c>
    </row>
    <row r="50" spans="6:11" ht="23.25" customHeight="1">
      <c r="F50" s="336">
        <v>45</v>
      </c>
      <c r="G50" s="340" t="s">
        <v>205</v>
      </c>
      <c r="H50" s="373">
        <v>13993</v>
      </c>
      <c r="I50" s="346">
        <v>145</v>
      </c>
      <c r="J50" s="345" t="s">
        <v>50</v>
      </c>
      <c r="K50" s="346">
        <v>4341790.23</v>
      </c>
    </row>
    <row r="51" spans="4:11" ht="23.25" customHeight="1">
      <c r="D51" s="14"/>
      <c r="E51" s="14"/>
      <c r="F51" s="336">
        <v>46</v>
      </c>
      <c r="G51" s="340" t="s">
        <v>206</v>
      </c>
      <c r="H51" s="358">
        <v>11220</v>
      </c>
      <c r="I51" s="346">
        <v>10</v>
      </c>
      <c r="J51" s="344" t="s">
        <v>50</v>
      </c>
      <c r="K51" s="346">
        <v>4314312.19</v>
      </c>
    </row>
    <row r="52" spans="6:11" ht="23.25" customHeight="1">
      <c r="F52" s="336">
        <v>47</v>
      </c>
      <c r="G52" s="359" t="s">
        <v>207</v>
      </c>
      <c r="H52" s="377">
        <v>23410.5</v>
      </c>
      <c r="I52" s="350">
        <v>731</v>
      </c>
      <c r="J52" s="355" t="s">
        <v>50</v>
      </c>
      <c r="K52" s="350">
        <v>4180604.8</v>
      </c>
    </row>
    <row r="53" spans="6:11" ht="23.25" customHeight="1">
      <c r="F53" s="336">
        <v>48</v>
      </c>
      <c r="G53" s="359" t="s">
        <v>208</v>
      </c>
      <c r="H53" s="377">
        <v>1495</v>
      </c>
      <c r="I53" s="353">
        <v>1</v>
      </c>
      <c r="J53" s="345" t="s">
        <v>209</v>
      </c>
      <c r="K53" s="353">
        <v>4022069.38</v>
      </c>
    </row>
    <row r="54" spans="6:11" ht="23.25" customHeight="1">
      <c r="F54" s="336">
        <v>49</v>
      </c>
      <c r="G54" s="360" t="s">
        <v>210</v>
      </c>
      <c r="H54" s="377">
        <v>30992.6</v>
      </c>
      <c r="I54" s="353">
        <v>30992.6</v>
      </c>
      <c r="J54" s="355" t="s">
        <v>51</v>
      </c>
      <c r="K54" s="353">
        <v>3892969.7</v>
      </c>
    </row>
    <row r="55" spans="6:11" ht="23.25" customHeight="1">
      <c r="F55" s="336">
        <v>50</v>
      </c>
      <c r="G55" s="361" t="s">
        <v>211</v>
      </c>
      <c r="H55" s="377">
        <v>478375.66</v>
      </c>
      <c r="I55" s="353">
        <v>36131</v>
      </c>
      <c r="J55" s="355" t="s">
        <v>50</v>
      </c>
      <c r="K55" s="353">
        <v>3480652.08</v>
      </c>
    </row>
    <row r="56" spans="7:11" ht="23.25" customHeight="1">
      <c r="G56" s="364" t="s">
        <v>2</v>
      </c>
      <c r="H56" s="378">
        <f>SUM(H6:H55)</f>
        <v>33554955.789</v>
      </c>
      <c r="I56" s="367">
        <f>SUM(I6:I55)</f>
        <v>60960514.626</v>
      </c>
      <c r="J56" s="368"/>
      <c r="K56" s="367">
        <f>SUM(K6:K55)</f>
        <v>927277592.1100001</v>
      </c>
    </row>
    <row r="57" spans="2:11" ht="23.25" customHeight="1">
      <c r="B57" s="68"/>
      <c r="C57" s="69"/>
      <c r="G57" s="364" t="s">
        <v>1</v>
      </c>
      <c r="H57" s="379">
        <f>H58-H56</f>
        <v>10573589.773000002</v>
      </c>
      <c r="I57" s="362">
        <f>I58-I56</f>
        <v>49855083.881</v>
      </c>
      <c r="J57" s="363"/>
      <c r="K57" s="362">
        <f>K58-K56</f>
        <v>405080579.1299999</v>
      </c>
    </row>
    <row r="58" spans="2:11" ht="24" customHeight="1">
      <c r="B58" s="68"/>
      <c r="C58" s="70"/>
      <c r="G58" s="364" t="s">
        <v>10</v>
      </c>
      <c r="H58" s="380">
        <v>44128545.562</v>
      </c>
      <c r="I58" s="365">
        <v>110815598.507</v>
      </c>
      <c r="J58" s="366"/>
      <c r="K58" s="365">
        <v>1332358171.24</v>
      </c>
    </row>
    <row r="59" spans="2:3" ht="23.25" customHeight="1">
      <c r="B59" s="68"/>
      <c r="C59" s="70"/>
    </row>
    <row r="60" spans="2:3" ht="23.25" customHeight="1">
      <c r="B60" s="68"/>
      <c r="C60" s="70"/>
    </row>
    <row r="61" spans="2:11" ht="23.25" customHeight="1">
      <c r="B61" s="68"/>
      <c r="C61" s="70"/>
      <c r="H61" s="2"/>
      <c r="I61" s="2"/>
      <c r="K61" s="2"/>
    </row>
    <row r="62" spans="2:3" ht="23.25" customHeight="1">
      <c r="B62" s="68"/>
      <c r="C62" s="70"/>
    </row>
    <row r="63" spans="2:3" ht="23.25" customHeight="1">
      <c r="B63" s="68"/>
      <c r="C63" s="70"/>
    </row>
    <row r="64" spans="2:3" ht="23.25" customHeight="1">
      <c r="B64" s="68"/>
      <c r="C64" s="70"/>
    </row>
    <row r="65" spans="2:3" ht="23.25" customHeight="1">
      <c r="B65" s="68"/>
      <c r="C65" s="70"/>
    </row>
    <row r="66" spans="2:3" ht="23.25" customHeight="1">
      <c r="B66" s="68"/>
      <c r="C66" s="70"/>
    </row>
    <row r="67" spans="2:3" ht="23.25" customHeight="1">
      <c r="B67" s="68"/>
      <c r="C67" s="70"/>
    </row>
    <row r="68" spans="2:3" ht="23.25" customHeight="1">
      <c r="B68" s="68"/>
      <c r="C68" s="71"/>
    </row>
  </sheetData>
  <sheetProtection/>
  <mergeCells count="3">
    <mergeCell ref="F1:K1"/>
    <mergeCell ref="F2:K2"/>
    <mergeCell ref="F3:K3"/>
  </mergeCells>
  <hyperlinks>
    <hyperlink ref="C15"/>
  </hyperlinks>
  <printOptions/>
  <pageMargins left="0.3" right="0.16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I36"/>
  <sheetViews>
    <sheetView tabSelected="1" zoomScalePageLayoutView="0" workbookViewId="0" topLeftCell="A1">
      <selection activeCell="L31" sqref="L31"/>
    </sheetView>
  </sheetViews>
  <sheetFormatPr defaultColWidth="9.140625" defaultRowHeight="15"/>
  <cols>
    <col min="1" max="1" width="6.7109375" style="0" customWidth="1"/>
    <col min="2" max="2" width="11.57421875" style="0" customWidth="1"/>
    <col min="3" max="3" width="28.28125" style="0" customWidth="1"/>
    <col min="4" max="5" width="15.00390625" style="0" customWidth="1"/>
    <col min="6" max="6" width="16.57421875" style="0" customWidth="1"/>
    <col min="7" max="7" width="14.140625" style="0" customWidth="1"/>
    <col min="8" max="8" width="15.421875" style="0" customWidth="1"/>
  </cols>
  <sheetData>
    <row r="1" spans="1:9" ht="23.25">
      <c r="A1" s="387" t="s">
        <v>68</v>
      </c>
      <c r="B1" s="387"/>
      <c r="C1" s="387"/>
      <c r="D1" s="387"/>
      <c r="E1" s="387"/>
      <c r="F1" s="387"/>
      <c r="G1" s="387"/>
      <c r="H1" s="387"/>
      <c r="I1" s="387"/>
    </row>
    <row r="2" spans="1:9" ht="23.25">
      <c r="A2" s="387" t="s">
        <v>69</v>
      </c>
      <c r="B2" s="387"/>
      <c r="C2" s="387"/>
      <c r="D2" s="387"/>
      <c r="E2" s="387"/>
      <c r="F2" s="387"/>
      <c r="G2" s="387"/>
      <c r="H2" s="387"/>
      <c r="I2" s="387"/>
    </row>
    <row r="3" spans="1:9" ht="23.25">
      <c r="A3" s="387" t="s">
        <v>213</v>
      </c>
      <c r="B3" s="387"/>
      <c r="C3" s="387"/>
      <c r="D3" s="387"/>
      <c r="E3" s="387"/>
      <c r="F3" s="387"/>
      <c r="G3" s="387"/>
      <c r="H3" s="387"/>
      <c r="I3" s="387"/>
    </row>
    <row r="4" spans="1:9" ht="33.75" customHeight="1">
      <c r="A4" s="153" t="s">
        <v>18</v>
      </c>
      <c r="B4" s="154" t="s">
        <v>70</v>
      </c>
      <c r="C4" s="153" t="s">
        <v>6</v>
      </c>
      <c r="D4" s="155" t="s">
        <v>71</v>
      </c>
      <c r="E4" s="383" t="s">
        <v>72</v>
      </c>
      <c r="F4" s="155" t="s">
        <v>73</v>
      </c>
      <c r="G4" s="155" t="s">
        <v>74</v>
      </c>
      <c r="H4" s="155" t="s">
        <v>75</v>
      </c>
      <c r="I4" s="155" t="s">
        <v>76</v>
      </c>
    </row>
    <row r="5" spans="1:9" ht="19.5" customHeight="1">
      <c r="A5" s="156">
        <v>1</v>
      </c>
      <c r="B5" s="157" t="s">
        <v>77</v>
      </c>
      <c r="C5" s="158" t="s">
        <v>104</v>
      </c>
      <c r="D5" s="159">
        <v>33381200</v>
      </c>
      <c r="E5" s="160" t="s">
        <v>51</v>
      </c>
      <c r="F5" s="159">
        <v>173465038</v>
      </c>
      <c r="G5" s="161">
        <v>0</v>
      </c>
      <c r="H5" s="161">
        <v>0</v>
      </c>
      <c r="I5" s="162"/>
    </row>
    <row r="6" spans="1:9" ht="19.5" customHeight="1">
      <c r="A6" s="156">
        <v>2</v>
      </c>
      <c r="B6" s="157" t="s">
        <v>214</v>
      </c>
      <c r="C6" s="163" t="s">
        <v>78</v>
      </c>
      <c r="D6" s="164">
        <v>3</v>
      </c>
      <c r="E6" s="165" t="s">
        <v>79</v>
      </c>
      <c r="F6" s="164">
        <v>39175499</v>
      </c>
      <c r="G6" s="161">
        <v>0</v>
      </c>
      <c r="H6" s="161">
        <v>2742284</v>
      </c>
      <c r="I6" s="162"/>
    </row>
    <row r="7" spans="1:9" ht="19.5" customHeight="1">
      <c r="A7" s="156">
        <v>3</v>
      </c>
      <c r="B7" s="157" t="s">
        <v>82</v>
      </c>
      <c r="C7" s="166" t="s">
        <v>105</v>
      </c>
      <c r="D7" s="167">
        <v>23611440</v>
      </c>
      <c r="E7" s="168" t="s">
        <v>51</v>
      </c>
      <c r="F7" s="167">
        <v>33114573</v>
      </c>
      <c r="G7" s="161">
        <v>0</v>
      </c>
      <c r="H7" s="161">
        <v>0</v>
      </c>
      <c r="I7" s="162"/>
    </row>
    <row r="8" spans="1:9" ht="19.5" customHeight="1">
      <c r="A8" s="156">
        <v>4</v>
      </c>
      <c r="B8" s="157" t="s">
        <v>215</v>
      </c>
      <c r="C8" s="166" t="s">
        <v>216</v>
      </c>
      <c r="D8" s="169">
        <v>192290.42</v>
      </c>
      <c r="E8" s="170" t="s">
        <v>51</v>
      </c>
      <c r="F8" s="169">
        <v>17452297</v>
      </c>
      <c r="G8" s="161">
        <v>0</v>
      </c>
      <c r="H8" s="161">
        <v>1230018</v>
      </c>
      <c r="I8" s="162"/>
    </row>
    <row r="9" spans="1:9" ht="19.5" customHeight="1">
      <c r="A9" s="171">
        <v>5</v>
      </c>
      <c r="B9" s="157" t="s">
        <v>83</v>
      </c>
      <c r="C9" s="172" t="s">
        <v>84</v>
      </c>
      <c r="D9" s="173">
        <v>67270</v>
      </c>
      <c r="E9" s="174" t="s">
        <v>51</v>
      </c>
      <c r="F9" s="173">
        <v>16599414</v>
      </c>
      <c r="G9" s="161">
        <v>0</v>
      </c>
      <c r="H9" s="161">
        <v>1161955</v>
      </c>
      <c r="I9" s="162"/>
    </row>
    <row r="10" spans="1:9" ht="26.25" customHeight="1">
      <c r="A10" s="156">
        <v>6</v>
      </c>
      <c r="B10" s="157" t="s">
        <v>85</v>
      </c>
      <c r="C10" s="384" t="s">
        <v>86</v>
      </c>
      <c r="D10" s="175">
        <v>869650</v>
      </c>
      <c r="E10" s="174" t="s">
        <v>51</v>
      </c>
      <c r="F10" s="175">
        <v>12806508</v>
      </c>
      <c r="G10" s="161">
        <v>0</v>
      </c>
      <c r="H10" s="161">
        <v>0</v>
      </c>
      <c r="I10" s="162"/>
    </row>
    <row r="11" spans="1:9" ht="19.5" customHeight="1">
      <c r="A11" s="171">
        <v>7</v>
      </c>
      <c r="B11" s="157" t="s">
        <v>217</v>
      </c>
      <c r="C11" s="176" t="s">
        <v>218</v>
      </c>
      <c r="D11" s="177">
        <v>3735.68</v>
      </c>
      <c r="E11" s="178" t="s">
        <v>51</v>
      </c>
      <c r="F11" s="177">
        <v>8877985</v>
      </c>
      <c r="G11" s="161">
        <v>0</v>
      </c>
      <c r="H11" s="161">
        <v>621460</v>
      </c>
      <c r="I11" s="162"/>
    </row>
    <row r="12" spans="1:9" ht="19.5" customHeight="1">
      <c r="A12" s="156">
        <v>8</v>
      </c>
      <c r="B12" s="157" t="s">
        <v>80</v>
      </c>
      <c r="C12" s="179" t="s">
        <v>81</v>
      </c>
      <c r="D12" s="180">
        <v>191000</v>
      </c>
      <c r="E12" s="181" t="s">
        <v>51</v>
      </c>
      <c r="F12" s="180">
        <v>5692320</v>
      </c>
      <c r="G12" s="161">
        <v>0</v>
      </c>
      <c r="H12" s="161">
        <v>0</v>
      </c>
      <c r="I12" s="162"/>
    </row>
    <row r="13" spans="1:9" ht="19.5" customHeight="1">
      <c r="A13" s="171">
        <v>9</v>
      </c>
      <c r="B13" s="157" t="s">
        <v>219</v>
      </c>
      <c r="C13" s="182" t="s">
        <v>220</v>
      </c>
      <c r="D13" s="183">
        <v>395.6</v>
      </c>
      <c r="E13" s="184" t="s">
        <v>50</v>
      </c>
      <c r="F13" s="183">
        <v>2963314</v>
      </c>
      <c r="G13" s="161">
        <v>0</v>
      </c>
      <c r="H13" s="161">
        <v>207432</v>
      </c>
      <c r="I13" s="162"/>
    </row>
    <row r="14" spans="1:9" ht="19.5" customHeight="1">
      <c r="A14" s="156">
        <v>10</v>
      </c>
      <c r="B14" s="157" t="s">
        <v>221</v>
      </c>
      <c r="C14" s="185" t="s">
        <v>11</v>
      </c>
      <c r="D14" s="186">
        <v>12000</v>
      </c>
      <c r="E14" s="187" t="s">
        <v>51</v>
      </c>
      <c r="F14" s="186">
        <v>2945210</v>
      </c>
      <c r="G14" s="161">
        <v>0</v>
      </c>
      <c r="H14" s="161">
        <v>206164</v>
      </c>
      <c r="I14" s="162"/>
    </row>
    <row r="15" spans="1:9" ht="19.5" customHeight="1">
      <c r="A15" s="171">
        <v>11</v>
      </c>
      <c r="B15" s="157" t="s">
        <v>222</v>
      </c>
      <c r="C15" s="185" t="s">
        <v>223</v>
      </c>
      <c r="D15" s="188">
        <v>80560</v>
      </c>
      <c r="E15" s="189" t="s">
        <v>51</v>
      </c>
      <c r="F15" s="188">
        <v>2331000</v>
      </c>
      <c r="G15" s="161">
        <v>0</v>
      </c>
      <c r="H15" s="161">
        <v>0</v>
      </c>
      <c r="I15" s="162" t="s">
        <v>234</v>
      </c>
    </row>
    <row r="16" spans="1:9" ht="19.5" customHeight="1">
      <c r="A16" s="156">
        <v>12</v>
      </c>
      <c r="B16" s="157" t="s">
        <v>88</v>
      </c>
      <c r="C16" s="190" t="s">
        <v>89</v>
      </c>
      <c r="D16" s="191">
        <v>303000</v>
      </c>
      <c r="E16" s="192" t="s">
        <v>51</v>
      </c>
      <c r="F16" s="191">
        <v>2105617</v>
      </c>
      <c r="G16" s="161">
        <v>0</v>
      </c>
      <c r="H16" s="161">
        <v>0</v>
      </c>
      <c r="I16" s="162"/>
    </row>
    <row r="17" spans="1:9" ht="19.5" customHeight="1">
      <c r="A17" s="171">
        <v>13</v>
      </c>
      <c r="B17" s="157" t="s">
        <v>224</v>
      </c>
      <c r="C17" s="193" t="s">
        <v>218</v>
      </c>
      <c r="D17" s="194">
        <v>1081.34</v>
      </c>
      <c r="E17" s="195" t="s">
        <v>51</v>
      </c>
      <c r="F17" s="194">
        <v>1431602</v>
      </c>
      <c r="G17" s="161">
        <v>0</v>
      </c>
      <c r="H17" s="161">
        <v>0</v>
      </c>
      <c r="I17" s="162"/>
    </row>
    <row r="18" spans="1:9" ht="19.5" customHeight="1">
      <c r="A18" s="156">
        <v>14</v>
      </c>
      <c r="B18" s="157" t="s">
        <v>92</v>
      </c>
      <c r="C18" s="196" t="s">
        <v>93</v>
      </c>
      <c r="D18" s="197">
        <v>684000</v>
      </c>
      <c r="E18" s="198" t="s">
        <v>51</v>
      </c>
      <c r="F18" s="197">
        <v>1392000</v>
      </c>
      <c r="G18" s="161">
        <v>0</v>
      </c>
      <c r="H18" s="161">
        <v>97440</v>
      </c>
      <c r="I18" s="162" t="s">
        <v>234</v>
      </c>
    </row>
    <row r="19" spans="1:9" ht="19.5" customHeight="1">
      <c r="A19" s="171">
        <v>15</v>
      </c>
      <c r="B19" s="157" t="s">
        <v>225</v>
      </c>
      <c r="C19" s="199" t="s">
        <v>226</v>
      </c>
      <c r="D19" s="200">
        <v>110400</v>
      </c>
      <c r="E19" s="201" t="s">
        <v>51</v>
      </c>
      <c r="F19" s="200">
        <v>1311508</v>
      </c>
      <c r="G19" s="161">
        <v>0</v>
      </c>
      <c r="H19" s="161">
        <v>0</v>
      </c>
      <c r="I19" s="162"/>
    </row>
    <row r="20" spans="1:9" ht="19.5" customHeight="1">
      <c r="A20" s="156">
        <v>16</v>
      </c>
      <c r="B20" s="157" t="s">
        <v>227</v>
      </c>
      <c r="C20" s="202" t="s">
        <v>228</v>
      </c>
      <c r="D20" s="203">
        <v>88400</v>
      </c>
      <c r="E20" s="204" t="s">
        <v>51</v>
      </c>
      <c r="F20" s="203">
        <v>1301781</v>
      </c>
      <c r="G20" s="161">
        <v>0</v>
      </c>
      <c r="H20" s="161">
        <v>0</v>
      </c>
      <c r="I20" s="162"/>
    </row>
    <row r="21" spans="1:9" ht="19.5" customHeight="1">
      <c r="A21" s="171">
        <v>17</v>
      </c>
      <c r="B21" s="157" t="s">
        <v>90</v>
      </c>
      <c r="C21" s="205" t="s">
        <v>91</v>
      </c>
      <c r="D21" s="206">
        <v>25000</v>
      </c>
      <c r="E21" s="204" t="s">
        <v>51</v>
      </c>
      <c r="F21" s="206">
        <v>1051860</v>
      </c>
      <c r="G21" s="161">
        <v>0</v>
      </c>
      <c r="H21" s="161">
        <v>73630</v>
      </c>
      <c r="I21" s="162"/>
    </row>
    <row r="22" spans="1:9" ht="19.5" customHeight="1">
      <c r="A22" s="156">
        <v>18</v>
      </c>
      <c r="B22" s="157" t="s">
        <v>47</v>
      </c>
      <c r="C22" s="207" t="s">
        <v>229</v>
      </c>
      <c r="D22" s="208">
        <v>171278</v>
      </c>
      <c r="E22" s="204" t="s">
        <v>87</v>
      </c>
      <c r="F22" s="208">
        <v>1048270</v>
      </c>
      <c r="G22" s="161">
        <v>0</v>
      </c>
      <c r="H22" s="161">
        <v>73379</v>
      </c>
      <c r="I22" s="162"/>
    </row>
    <row r="23" spans="1:9" ht="31.5" customHeight="1">
      <c r="A23" s="171">
        <v>19</v>
      </c>
      <c r="B23" s="209" t="s">
        <v>230</v>
      </c>
      <c r="C23" s="385" t="s">
        <v>231</v>
      </c>
      <c r="D23" s="210">
        <v>3600</v>
      </c>
      <c r="E23" s="211" t="s">
        <v>50</v>
      </c>
      <c r="F23" s="210">
        <v>864690</v>
      </c>
      <c r="G23" s="212">
        <v>0</v>
      </c>
      <c r="H23" s="212">
        <v>0</v>
      </c>
      <c r="I23" s="213" t="s">
        <v>234</v>
      </c>
    </row>
    <row r="24" spans="1:9" ht="19.5" customHeight="1">
      <c r="A24" s="389" t="s">
        <v>2</v>
      </c>
      <c r="B24" s="390"/>
      <c r="C24" s="391"/>
      <c r="D24" s="214">
        <f>SUM(D5:D23)</f>
        <v>59796304.04000001</v>
      </c>
      <c r="E24" s="214"/>
      <c r="F24" s="214">
        <f>SUM(F5:F23)</f>
        <v>325930486</v>
      </c>
      <c r="G24" s="215">
        <f>SUM(G5:G23)</f>
        <v>0</v>
      </c>
      <c r="H24" s="215">
        <f>SUM(H5:H23)</f>
        <v>6413762</v>
      </c>
      <c r="I24" s="162"/>
    </row>
    <row r="25" spans="1:9" ht="19.5" customHeight="1" thickBot="1">
      <c r="A25" s="216">
        <v>20</v>
      </c>
      <c r="B25" s="217" t="s">
        <v>94</v>
      </c>
      <c r="C25" s="218" t="s">
        <v>95</v>
      </c>
      <c r="D25" s="219">
        <f>D26-D24</f>
        <v>744580.1199999899</v>
      </c>
      <c r="E25" s="219"/>
      <c r="F25" s="219">
        <f>F26-F24</f>
        <v>8082777</v>
      </c>
      <c r="G25" s="219">
        <f>G26-G24</f>
        <v>94261</v>
      </c>
      <c r="H25" s="219">
        <f>H26-H24</f>
        <v>200630</v>
      </c>
      <c r="I25" s="220"/>
    </row>
    <row r="26" spans="1:9" ht="19.5" customHeight="1" thickBot="1">
      <c r="A26" s="392" t="s">
        <v>10</v>
      </c>
      <c r="B26" s="392"/>
      <c r="C26" s="392"/>
      <c r="D26" s="221">
        <v>60540884.16</v>
      </c>
      <c r="E26" s="221"/>
      <c r="F26" s="221">
        <v>334013263</v>
      </c>
      <c r="G26" s="221">
        <v>94261</v>
      </c>
      <c r="H26" s="221">
        <v>6614392</v>
      </c>
      <c r="I26" s="222"/>
    </row>
    <row r="27" spans="1:9" ht="19.5" customHeight="1" thickTop="1">
      <c r="A27" s="78" t="s">
        <v>96</v>
      </c>
      <c r="B27" s="223"/>
      <c r="C27" s="224"/>
      <c r="D27" s="225"/>
      <c r="E27" s="225"/>
      <c r="F27" s="225"/>
      <c r="G27" s="225"/>
      <c r="H27" s="225"/>
      <c r="I27" s="224"/>
    </row>
    <row r="28" spans="1:9" ht="19.5" customHeight="1">
      <c r="A28" s="78" t="s">
        <v>97</v>
      </c>
      <c r="B28" s="223" t="s">
        <v>98</v>
      </c>
      <c r="C28" s="224"/>
      <c r="D28" s="225"/>
      <c r="E28" s="225"/>
      <c r="F28" s="225"/>
      <c r="G28" s="225"/>
      <c r="H28" s="225"/>
      <c r="I28" s="224"/>
    </row>
    <row r="29" spans="1:9" ht="21">
      <c r="A29" s="78"/>
      <c r="B29" s="223"/>
      <c r="C29" s="224"/>
      <c r="D29" s="226"/>
      <c r="E29" s="226"/>
      <c r="F29" s="226"/>
      <c r="G29" s="226"/>
      <c r="H29" s="226"/>
      <c r="I29" s="224"/>
    </row>
    <row r="30" spans="1:9" ht="23.25">
      <c r="A30" s="387" t="s">
        <v>68</v>
      </c>
      <c r="B30" s="387"/>
      <c r="C30" s="387"/>
      <c r="D30" s="387"/>
      <c r="E30" s="387"/>
      <c r="F30" s="387"/>
      <c r="G30" s="387"/>
      <c r="H30" s="387"/>
      <c r="I30" s="387"/>
    </row>
    <row r="31" spans="1:9" ht="23.25">
      <c r="A31" s="387" t="s">
        <v>99</v>
      </c>
      <c r="B31" s="387"/>
      <c r="C31" s="387"/>
      <c r="D31" s="387"/>
      <c r="E31" s="387"/>
      <c r="F31" s="387"/>
      <c r="G31" s="387"/>
      <c r="H31" s="387"/>
      <c r="I31" s="387"/>
    </row>
    <row r="32" spans="1:9" ht="23.25">
      <c r="A32" s="387" t="s">
        <v>213</v>
      </c>
      <c r="B32" s="387"/>
      <c r="C32" s="387"/>
      <c r="D32" s="387"/>
      <c r="E32" s="387"/>
      <c r="F32" s="387"/>
      <c r="G32" s="387"/>
      <c r="H32" s="387"/>
      <c r="I32" s="387"/>
    </row>
    <row r="33" spans="1:9" ht="21">
      <c r="A33" s="153" t="s">
        <v>18</v>
      </c>
      <c r="B33" s="154" t="s">
        <v>70</v>
      </c>
      <c r="C33" s="153" t="s">
        <v>6</v>
      </c>
      <c r="D33" s="155" t="s">
        <v>71</v>
      </c>
      <c r="E33" s="227" t="s">
        <v>72</v>
      </c>
      <c r="F33" s="155" t="s">
        <v>73</v>
      </c>
      <c r="G33" s="155" t="s">
        <v>74</v>
      </c>
      <c r="H33" s="155" t="s">
        <v>75</v>
      </c>
      <c r="I33" s="155" t="s">
        <v>76</v>
      </c>
    </row>
    <row r="34" spans="1:9" ht="21">
      <c r="A34" s="161">
        <v>0</v>
      </c>
      <c r="B34" s="161">
        <v>0</v>
      </c>
      <c r="C34" s="161">
        <v>0</v>
      </c>
      <c r="D34" s="161">
        <v>0</v>
      </c>
      <c r="E34" s="159" t="s">
        <v>51</v>
      </c>
      <c r="F34" s="161">
        <v>0</v>
      </c>
      <c r="G34" s="161">
        <v>0</v>
      </c>
      <c r="H34" s="161">
        <v>0</v>
      </c>
      <c r="I34" s="162"/>
    </row>
    <row r="35" spans="1:9" ht="21">
      <c r="A35" s="388" t="s">
        <v>10</v>
      </c>
      <c r="B35" s="388"/>
      <c r="C35" s="388"/>
      <c r="D35" s="161">
        <v>0</v>
      </c>
      <c r="E35" s="215" t="s">
        <v>51</v>
      </c>
      <c r="F35" s="161">
        <v>0</v>
      </c>
      <c r="G35" s="215">
        <v>0</v>
      </c>
      <c r="H35" s="215">
        <v>0</v>
      </c>
      <c r="I35" s="228"/>
    </row>
    <row r="36" spans="1:9" ht="21">
      <c r="A36" s="78" t="s">
        <v>100</v>
      </c>
      <c r="B36" s="223"/>
      <c r="C36" s="224"/>
      <c r="D36" s="225"/>
      <c r="E36" s="225"/>
      <c r="F36" s="225"/>
      <c r="G36" s="225"/>
      <c r="H36" s="225"/>
      <c r="I36" s="224"/>
    </row>
  </sheetData>
  <sheetProtection/>
  <mergeCells count="9">
    <mergeCell ref="A31:I31"/>
    <mergeCell ref="A32:I32"/>
    <mergeCell ref="A35:C35"/>
    <mergeCell ref="A1:I1"/>
    <mergeCell ref="A2:I2"/>
    <mergeCell ref="A3:I3"/>
    <mergeCell ref="A24:C24"/>
    <mergeCell ref="A26:C26"/>
    <mergeCell ref="A30:I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D23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6.8515625" style="0" customWidth="1"/>
    <col min="2" max="2" width="31.00390625" style="0" customWidth="1"/>
    <col min="3" max="3" width="21.421875" style="0" customWidth="1"/>
    <col min="4" max="4" width="21.00390625" style="0" customWidth="1"/>
  </cols>
  <sheetData>
    <row r="2" spans="1:4" ht="23.25">
      <c r="A2" s="387" t="s">
        <v>101</v>
      </c>
      <c r="B2" s="387"/>
      <c r="C2" s="387"/>
      <c r="D2" s="387"/>
    </row>
    <row r="3" spans="1:4" ht="23.25">
      <c r="A3" s="387" t="s">
        <v>232</v>
      </c>
      <c r="B3" s="387"/>
      <c r="C3" s="387"/>
      <c r="D3" s="387"/>
    </row>
    <row r="4" spans="1:4" ht="23.25">
      <c r="A4" s="387" t="s">
        <v>9</v>
      </c>
      <c r="B4" s="387"/>
      <c r="C4" s="387"/>
      <c r="D4" s="387"/>
    </row>
    <row r="5" spans="1:4" ht="19.5" customHeight="1">
      <c r="A5" s="233" t="s">
        <v>18</v>
      </c>
      <c r="B5" s="233" t="s">
        <v>6</v>
      </c>
      <c r="C5" s="233" t="s">
        <v>102</v>
      </c>
      <c r="D5" s="233" t="s">
        <v>103</v>
      </c>
    </row>
    <row r="6" spans="1:4" ht="19.5" customHeight="1">
      <c r="A6" s="234">
        <v>1</v>
      </c>
      <c r="B6" s="235" t="s">
        <v>104</v>
      </c>
      <c r="C6" s="236">
        <v>257179.07</v>
      </c>
      <c r="D6" s="237">
        <v>1366.50988</v>
      </c>
    </row>
    <row r="7" spans="1:4" ht="19.5" customHeight="1">
      <c r="A7" s="234">
        <v>2</v>
      </c>
      <c r="B7" s="235" t="s">
        <v>78</v>
      </c>
      <c r="C7" s="236">
        <v>0.013</v>
      </c>
      <c r="D7" s="237">
        <v>362.296738</v>
      </c>
    </row>
    <row r="8" spans="1:4" ht="19.5" customHeight="1">
      <c r="A8" s="234">
        <v>3</v>
      </c>
      <c r="B8" s="235" t="s">
        <v>105</v>
      </c>
      <c r="C8" s="236">
        <v>118520.97</v>
      </c>
      <c r="D8" s="237">
        <v>172.034643</v>
      </c>
    </row>
    <row r="9" spans="1:4" ht="19.5" customHeight="1">
      <c r="A9" s="234">
        <v>4</v>
      </c>
      <c r="B9" s="238" t="s">
        <v>86</v>
      </c>
      <c r="C9" s="236">
        <v>9923.05</v>
      </c>
      <c r="D9" s="237">
        <v>152.716524</v>
      </c>
    </row>
    <row r="10" spans="1:4" ht="19.5" customHeight="1">
      <c r="A10" s="234">
        <v>5</v>
      </c>
      <c r="B10" s="235" t="s">
        <v>30</v>
      </c>
      <c r="C10" s="236">
        <v>919.98</v>
      </c>
      <c r="D10" s="237">
        <v>140.930343</v>
      </c>
    </row>
    <row r="11" spans="1:4" ht="19.5" customHeight="1">
      <c r="A11" s="234">
        <v>6</v>
      </c>
      <c r="B11" s="238" t="s">
        <v>11</v>
      </c>
      <c r="C11" s="236">
        <v>959.11986</v>
      </c>
      <c r="D11" s="237">
        <v>86.674408</v>
      </c>
    </row>
    <row r="12" spans="1:4" ht="19.5" customHeight="1">
      <c r="A12" s="234">
        <v>7</v>
      </c>
      <c r="B12" s="235" t="s">
        <v>81</v>
      </c>
      <c r="C12" s="236">
        <v>2445.9</v>
      </c>
      <c r="D12" s="237">
        <v>74.964252</v>
      </c>
    </row>
    <row r="13" spans="1:4" ht="19.5" customHeight="1">
      <c r="A13" s="156">
        <v>8</v>
      </c>
      <c r="B13" s="239" t="s">
        <v>107</v>
      </c>
      <c r="C13" s="236">
        <v>220.44</v>
      </c>
      <c r="D13" s="237">
        <v>55.88878</v>
      </c>
    </row>
    <row r="14" spans="1:4" ht="19.5" customHeight="1">
      <c r="A14" s="234">
        <v>9</v>
      </c>
      <c r="B14" s="240" t="s">
        <v>106</v>
      </c>
      <c r="C14" s="236">
        <v>2854.2</v>
      </c>
      <c r="D14" s="237">
        <v>44.094596</v>
      </c>
    </row>
    <row r="15" spans="1:4" ht="19.5" customHeight="1">
      <c r="A15" s="234">
        <v>10</v>
      </c>
      <c r="B15" s="239" t="s">
        <v>233</v>
      </c>
      <c r="C15" s="236">
        <v>10.55436</v>
      </c>
      <c r="D15" s="237">
        <v>26.890065</v>
      </c>
    </row>
    <row r="16" spans="1:4" ht="19.5" customHeight="1">
      <c r="A16" s="393" t="s">
        <v>2</v>
      </c>
      <c r="B16" s="394"/>
      <c r="C16" s="241">
        <f>SUM(C6:C15)</f>
        <v>393033.29722</v>
      </c>
      <c r="D16" s="242">
        <f>SUM(D6:D15)</f>
        <v>2483.0002289999998</v>
      </c>
    </row>
    <row r="17" spans="1:4" ht="19.5" customHeight="1" thickBot="1">
      <c r="A17" s="243">
        <v>11</v>
      </c>
      <c r="B17" s="244" t="s">
        <v>95</v>
      </c>
      <c r="C17" s="245">
        <f>C18-C16</f>
        <v>13440.284989999956</v>
      </c>
      <c r="D17" s="245">
        <f>D18-D16</f>
        <v>203.38666100000046</v>
      </c>
    </row>
    <row r="18" spans="1:4" ht="19.5" customHeight="1" thickBot="1">
      <c r="A18" s="395" t="s">
        <v>10</v>
      </c>
      <c r="B18" s="396"/>
      <c r="C18" s="246">
        <f>406473582.21/1000</f>
        <v>406473.58220999996</v>
      </c>
      <c r="D18" s="246">
        <f>2686386890/1000000</f>
        <v>2686.38689</v>
      </c>
    </row>
    <row r="19" spans="1:4" ht="24" thickTop="1">
      <c r="A19" s="247"/>
      <c r="B19" s="248"/>
      <c r="C19" s="249"/>
      <c r="D19" s="250"/>
    </row>
    <row r="20" spans="1:4" ht="23.25">
      <c r="A20" s="240" t="s">
        <v>108</v>
      </c>
      <c r="B20" s="240" t="s">
        <v>109</v>
      </c>
      <c r="C20" s="251"/>
      <c r="D20" s="251"/>
    </row>
    <row r="21" spans="1:4" ht="23.25">
      <c r="A21" s="240" t="s">
        <v>97</v>
      </c>
      <c r="B21" s="240" t="s">
        <v>110</v>
      </c>
      <c r="C21" s="252"/>
      <c r="D21" s="252"/>
    </row>
    <row r="22" spans="1:4" ht="23.25">
      <c r="A22" s="247"/>
      <c r="B22" s="248"/>
      <c r="C22" s="253"/>
      <c r="D22" s="253"/>
    </row>
    <row r="23" spans="1:4" ht="23.25">
      <c r="A23" s="247"/>
      <c r="B23" s="248"/>
      <c r="C23" s="253"/>
      <c r="D23" s="253"/>
    </row>
  </sheetData>
  <sheetProtection/>
  <mergeCells count="5">
    <mergeCell ref="A2:D2"/>
    <mergeCell ref="A3:D3"/>
    <mergeCell ref="A4:D4"/>
    <mergeCell ref="A16:B16"/>
    <mergeCell ref="A18:B1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2:BO96"/>
  <sheetViews>
    <sheetView zoomScalePageLayoutView="0" workbookViewId="0" topLeftCell="A34">
      <selection activeCell="G12" sqref="G12"/>
    </sheetView>
  </sheetViews>
  <sheetFormatPr defaultColWidth="16.7109375" defaultRowHeight="15"/>
  <cols>
    <col min="1" max="1" width="5.28125" style="42" customWidth="1"/>
    <col min="2" max="2" width="30.57421875" style="43" customWidth="1"/>
    <col min="3" max="3" width="24.7109375" style="59" customWidth="1"/>
    <col min="4" max="4" width="7.140625" style="43" customWidth="1"/>
    <col min="5" max="5" width="38.57421875" style="48" customWidth="1"/>
    <col min="6" max="6" width="22.7109375" style="53" customWidth="1"/>
    <col min="7" max="7" width="24.00390625" style="53" customWidth="1"/>
    <col min="8" max="67" width="16.7109375" style="44" customWidth="1"/>
    <col min="68" max="253" width="16.7109375" style="43" customWidth="1"/>
    <col min="254" max="254" width="5.28125" style="43" customWidth="1"/>
    <col min="255" max="255" width="23.57421875" style="43" customWidth="1"/>
    <col min="256" max="16384" width="10.00390625" style="43" customWidth="1"/>
  </cols>
  <sheetData>
    <row r="2" spans="1:67" s="21" customFormat="1" ht="23.25">
      <c r="A2" s="401" t="s">
        <v>9</v>
      </c>
      <c r="B2" s="401"/>
      <c r="C2" s="401"/>
      <c r="D2" s="401"/>
      <c r="E2" s="401"/>
      <c r="F2" s="401"/>
      <c r="G2" s="229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</row>
    <row r="3" spans="1:67" s="21" customFormat="1" ht="23.25">
      <c r="A3" s="401" t="s">
        <v>150</v>
      </c>
      <c r="B3" s="401"/>
      <c r="C3" s="401"/>
      <c r="D3" s="401"/>
      <c r="E3" s="401"/>
      <c r="F3" s="401"/>
      <c r="G3" s="229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</row>
    <row r="4" spans="1:67" s="21" customFormat="1" ht="23.25">
      <c r="A4" s="401" t="s">
        <v>151</v>
      </c>
      <c r="B4" s="401"/>
      <c r="C4" s="401"/>
      <c r="D4" s="401"/>
      <c r="E4" s="401"/>
      <c r="F4" s="401"/>
      <c r="G4" s="132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</row>
    <row r="5" spans="1:67" s="21" customFormat="1" ht="24" thickBot="1">
      <c r="A5" s="229"/>
      <c r="B5" s="229" t="s">
        <v>28</v>
      </c>
      <c r="C5" s="51"/>
      <c r="D5" s="229"/>
      <c r="E5" s="229" t="s">
        <v>25</v>
      </c>
      <c r="F5" s="51"/>
      <c r="G5" s="298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</row>
    <row r="6" spans="1:67" s="24" customFormat="1" ht="21.75" thickBot="1">
      <c r="A6" s="22" t="s">
        <v>18</v>
      </c>
      <c r="B6" s="402" t="s">
        <v>19</v>
      </c>
      <c r="C6" s="402"/>
      <c r="D6" s="22" t="s">
        <v>18</v>
      </c>
      <c r="E6" s="296" t="s">
        <v>48</v>
      </c>
      <c r="F6" s="297"/>
      <c r="G6" s="299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</row>
    <row r="7" spans="1:67" s="29" customFormat="1" ht="21.75" thickBot="1">
      <c r="A7" s="27" t="s">
        <v>21</v>
      </c>
      <c r="B7" s="90" t="s">
        <v>6</v>
      </c>
      <c r="C7" s="52" t="s">
        <v>24</v>
      </c>
      <c r="D7" s="25" t="s">
        <v>21</v>
      </c>
      <c r="E7" s="286" t="s">
        <v>6</v>
      </c>
      <c r="F7" s="287" t="s">
        <v>24</v>
      </c>
      <c r="G7" s="300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</row>
    <row r="8" spans="1:67" s="32" customFormat="1" ht="21">
      <c r="A8" s="30">
        <v>1</v>
      </c>
      <c r="B8" s="282" t="s">
        <v>31</v>
      </c>
      <c r="C8" s="131">
        <v>306047</v>
      </c>
      <c r="D8" s="34">
        <v>1</v>
      </c>
      <c r="E8" s="137" t="s">
        <v>112</v>
      </c>
      <c r="F8" s="136">
        <v>429692</v>
      </c>
      <c r="G8" s="73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</row>
    <row r="9" spans="1:7" s="36" customFormat="1" ht="21">
      <c r="A9" s="33">
        <v>2</v>
      </c>
      <c r="B9" s="282" t="s">
        <v>29</v>
      </c>
      <c r="C9" s="58">
        <v>227200</v>
      </c>
      <c r="D9" s="34">
        <v>2</v>
      </c>
      <c r="E9" s="137" t="s">
        <v>39</v>
      </c>
      <c r="F9" s="136">
        <v>281900</v>
      </c>
      <c r="G9" s="74"/>
    </row>
    <row r="10" spans="1:7" s="36" customFormat="1" ht="21">
      <c r="A10" s="33">
        <v>3</v>
      </c>
      <c r="B10" s="282" t="s">
        <v>30</v>
      </c>
      <c r="C10" s="58">
        <v>198816</v>
      </c>
      <c r="D10" s="34">
        <v>3</v>
      </c>
      <c r="E10" s="288" t="s">
        <v>39</v>
      </c>
      <c r="F10" s="136">
        <v>277017.5</v>
      </c>
      <c r="G10" s="74"/>
    </row>
    <row r="11" spans="1:7" s="20" customFormat="1" ht="21">
      <c r="A11" s="33">
        <v>4</v>
      </c>
      <c r="B11" s="282" t="s">
        <v>30</v>
      </c>
      <c r="C11" s="58">
        <v>194560</v>
      </c>
      <c r="D11" s="34">
        <v>4</v>
      </c>
      <c r="E11" s="137" t="s">
        <v>44</v>
      </c>
      <c r="F11" s="301">
        <v>236520</v>
      </c>
      <c r="G11" s="74"/>
    </row>
    <row r="12" spans="1:7" s="20" customFormat="1" ht="27" customHeight="1">
      <c r="A12" s="33">
        <v>5</v>
      </c>
      <c r="B12" s="283" t="s">
        <v>127</v>
      </c>
      <c r="C12" s="58">
        <v>182778.28</v>
      </c>
      <c r="D12" s="34">
        <v>5</v>
      </c>
      <c r="E12" s="137" t="s">
        <v>112</v>
      </c>
      <c r="F12" s="136">
        <v>159960</v>
      </c>
      <c r="G12" s="74"/>
    </row>
    <row r="13" spans="1:7" s="20" customFormat="1" ht="26.25" customHeight="1">
      <c r="A13" s="33">
        <v>6</v>
      </c>
      <c r="B13" s="283" t="s">
        <v>38</v>
      </c>
      <c r="C13" s="57">
        <v>170390</v>
      </c>
      <c r="D13" s="34">
        <v>6</v>
      </c>
      <c r="E13" s="137" t="s">
        <v>34</v>
      </c>
      <c r="F13" s="136">
        <v>129420</v>
      </c>
      <c r="G13" s="74"/>
    </row>
    <row r="14" spans="1:7" s="20" customFormat="1" ht="21">
      <c r="A14" s="33">
        <v>7</v>
      </c>
      <c r="B14" s="282" t="s">
        <v>114</v>
      </c>
      <c r="C14" s="58">
        <v>157365</v>
      </c>
      <c r="D14" s="34">
        <v>7</v>
      </c>
      <c r="E14" s="137" t="s">
        <v>133</v>
      </c>
      <c r="F14" s="136">
        <v>85680</v>
      </c>
      <c r="G14" s="74"/>
    </row>
    <row r="15" spans="1:7" s="20" customFormat="1" ht="21">
      <c r="A15" s="33">
        <v>8</v>
      </c>
      <c r="B15" s="282" t="s">
        <v>30</v>
      </c>
      <c r="C15" s="58">
        <v>142272</v>
      </c>
      <c r="D15" s="34">
        <v>8</v>
      </c>
      <c r="E15" s="137" t="s">
        <v>129</v>
      </c>
      <c r="F15" s="136">
        <v>76810</v>
      </c>
      <c r="G15" s="74"/>
    </row>
    <row r="16" spans="1:7" s="20" customFormat="1" ht="21">
      <c r="A16" s="33">
        <v>9</v>
      </c>
      <c r="B16" s="282" t="s">
        <v>30</v>
      </c>
      <c r="C16" s="58">
        <v>135968</v>
      </c>
      <c r="D16" s="34">
        <v>9</v>
      </c>
      <c r="E16" s="137" t="s">
        <v>34</v>
      </c>
      <c r="F16" s="136">
        <v>74086</v>
      </c>
      <c r="G16" s="74"/>
    </row>
    <row r="17" spans="1:7" s="20" customFormat="1" ht="23.25" customHeight="1">
      <c r="A17" s="33">
        <v>10</v>
      </c>
      <c r="B17" s="282" t="s">
        <v>126</v>
      </c>
      <c r="C17" s="58">
        <v>125550</v>
      </c>
      <c r="D17" s="34">
        <v>10</v>
      </c>
      <c r="E17" s="137" t="s">
        <v>147</v>
      </c>
      <c r="F17" s="136">
        <v>66165</v>
      </c>
      <c r="G17" s="74"/>
    </row>
    <row r="18" spans="1:7" s="20" customFormat="1" ht="21">
      <c r="A18" s="33">
        <v>11</v>
      </c>
      <c r="B18" s="282" t="s">
        <v>30</v>
      </c>
      <c r="C18" s="58">
        <v>116848</v>
      </c>
      <c r="D18" s="34">
        <v>11</v>
      </c>
      <c r="E18" s="137" t="s">
        <v>130</v>
      </c>
      <c r="F18" s="136">
        <v>60120</v>
      </c>
      <c r="G18" s="74"/>
    </row>
    <row r="19" spans="1:7" s="20" customFormat="1" ht="21">
      <c r="A19" s="33">
        <v>12</v>
      </c>
      <c r="B19" s="282" t="s">
        <v>30</v>
      </c>
      <c r="C19" s="58">
        <v>108050</v>
      </c>
      <c r="D19" s="34">
        <v>12</v>
      </c>
      <c r="E19" s="137" t="s">
        <v>40</v>
      </c>
      <c r="F19" s="138">
        <v>53618.67</v>
      </c>
      <c r="G19" s="74"/>
    </row>
    <row r="20" spans="1:7" s="20" customFormat="1" ht="21">
      <c r="A20" s="33">
        <v>13</v>
      </c>
      <c r="B20" s="282" t="s">
        <v>30</v>
      </c>
      <c r="C20" s="58">
        <v>108040</v>
      </c>
      <c r="D20" s="34">
        <v>13</v>
      </c>
      <c r="E20" s="137" t="s">
        <v>119</v>
      </c>
      <c r="F20" s="136">
        <v>53545.1</v>
      </c>
      <c r="G20" s="74"/>
    </row>
    <row r="21" spans="1:7" s="20" customFormat="1" ht="21">
      <c r="A21" s="33">
        <v>14</v>
      </c>
      <c r="B21" s="282" t="s">
        <v>30</v>
      </c>
      <c r="C21" s="58">
        <v>108040</v>
      </c>
      <c r="D21" s="34">
        <v>14</v>
      </c>
      <c r="E21" s="137" t="s">
        <v>121</v>
      </c>
      <c r="F21" s="136">
        <v>38060</v>
      </c>
      <c r="G21" s="74"/>
    </row>
    <row r="22" spans="1:7" s="20" customFormat="1" ht="22.5" customHeight="1">
      <c r="A22" s="33">
        <v>15</v>
      </c>
      <c r="B22" s="282" t="s">
        <v>30</v>
      </c>
      <c r="C22" s="58">
        <v>101536</v>
      </c>
      <c r="D22" s="34">
        <v>15</v>
      </c>
      <c r="E22" s="137" t="s">
        <v>34</v>
      </c>
      <c r="F22" s="136">
        <v>36619</v>
      </c>
      <c r="G22" s="74"/>
    </row>
    <row r="23" spans="1:7" s="20" customFormat="1" ht="21">
      <c r="A23" s="33">
        <v>16</v>
      </c>
      <c r="B23" s="282" t="s">
        <v>36</v>
      </c>
      <c r="C23" s="58">
        <v>95250</v>
      </c>
      <c r="D23" s="34">
        <v>16</v>
      </c>
      <c r="E23" s="137" t="s">
        <v>132</v>
      </c>
      <c r="F23" s="136">
        <v>36569</v>
      </c>
      <c r="G23" s="74"/>
    </row>
    <row r="24" spans="1:7" s="20" customFormat="1" ht="21">
      <c r="A24" s="33">
        <v>17</v>
      </c>
      <c r="B24" s="282" t="s">
        <v>29</v>
      </c>
      <c r="C24" s="58">
        <v>91235</v>
      </c>
      <c r="D24" s="34">
        <v>17</v>
      </c>
      <c r="E24" s="137" t="s">
        <v>27</v>
      </c>
      <c r="F24" s="136">
        <v>28960</v>
      </c>
      <c r="G24" s="74"/>
    </row>
    <row r="25" spans="1:7" s="20" customFormat="1" ht="21">
      <c r="A25" s="33">
        <v>18</v>
      </c>
      <c r="B25" s="282" t="s">
        <v>125</v>
      </c>
      <c r="C25" s="58">
        <v>87586.5</v>
      </c>
      <c r="D25" s="34">
        <v>18</v>
      </c>
      <c r="E25" s="137" t="s">
        <v>145</v>
      </c>
      <c r="F25" s="136">
        <v>27966.4</v>
      </c>
      <c r="G25" s="74"/>
    </row>
    <row r="26" spans="1:7" s="20" customFormat="1" ht="21">
      <c r="A26" s="33">
        <v>19</v>
      </c>
      <c r="B26" s="282" t="s">
        <v>125</v>
      </c>
      <c r="C26" s="58">
        <v>76091</v>
      </c>
      <c r="D26" s="34">
        <v>19</v>
      </c>
      <c r="E26" s="137" t="s">
        <v>144</v>
      </c>
      <c r="F26" s="136">
        <v>27500</v>
      </c>
      <c r="G26" s="74"/>
    </row>
    <row r="27" spans="1:7" s="20" customFormat="1" ht="21">
      <c r="A27" s="33">
        <v>20</v>
      </c>
      <c r="B27" s="282" t="s">
        <v>29</v>
      </c>
      <c r="C27" s="58">
        <v>75327.75</v>
      </c>
      <c r="D27" s="34">
        <v>20</v>
      </c>
      <c r="E27" s="137" t="s">
        <v>143</v>
      </c>
      <c r="F27" s="136">
        <v>26921.7</v>
      </c>
      <c r="G27" s="74"/>
    </row>
    <row r="28" spans="1:7" s="20" customFormat="1" ht="22.5" customHeight="1">
      <c r="A28" s="33">
        <v>21</v>
      </c>
      <c r="B28" s="282" t="s">
        <v>125</v>
      </c>
      <c r="C28" s="58">
        <v>69237.5</v>
      </c>
      <c r="D28" s="34">
        <v>21</v>
      </c>
      <c r="E28" s="137" t="s">
        <v>139</v>
      </c>
      <c r="F28" s="136">
        <v>25950</v>
      </c>
      <c r="G28" s="74"/>
    </row>
    <row r="29" spans="1:7" s="20" customFormat="1" ht="21">
      <c r="A29" s="33">
        <v>22</v>
      </c>
      <c r="B29" s="282" t="s">
        <v>30</v>
      </c>
      <c r="C29" s="58">
        <v>64830</v>
      </c>
      <c r="D29" s="34">
        <v>22</v>
      </c>
      <c r="E29" s="137" t="s">
        <v>138</v>
      </c>
      <c r="F29" s="136">
        <v>25410</v>
      </c>
      <c r="G29" s="74"/>
    </row>
    <row r="30" spans="1:7" s="20" customFormat="1" ht="21">
      <c r="A30" s="33">
        <v>23</v>
      </c>
      <c r="B30" s="282" t="s">
        <v>30</v>
      </c>
      <c r="C30" s="58">
        <v>58368</v>
      </c>
      <c r="D30" s="34">
        <v>23</v>
      </c>
      <c r="E30" s="137" t="s">
        <v>131</v>
      </c>
      <c r="F30" s="136">
        <v>25350</v>
      </c>
      <c r="G30" s="74"/>
    </row>
    <row r="31" spans="1:7" s="20" customFormat="1" ht="21">
      <c r="A31" s="33">
        <v>24</v>
      </c>
      <c r="B31" s="282" t="s">
        <v>30</v>
      </c>
      <c r="C31" s="58">
        <v>58272</v>
      </c>
      <c r="D31" s="34">
        <v>24</v>
      </c>
      <c r="E31" s="137" t="s">
        <v>121</v>
      </c>
      <c r="F31" s="136">
        <v>21660</v>
      </c>
      <c r="G31" s="74"/>
    </row>
    <row r="32" spans="1:7" s="20" customFormat="1" ht="27" customHeight="1">
      <c r="A32" s="33">
        <v>25</v>
      </c>
      <c r="B32" s="282" t="s">
        <v>36</v>
      </c>
      <c r="C32" s="58">
        <v>54060</v>
      </c>
      <c r="D32" s="34">
        <v>25</v>
      </c>
      <c r="E32" s="137" t="s">
        <v>121</v>
      </c>
      <c r="F32" s="136">
        <v>20050</v>
      </c>
      <c r="G32" s="74"/>
    </row>
    <row r="33" spans="1:7" s="20" customFormat="1" ht="22.5" customHeight="1">
      <c r="A33" s="33">
        <v>26</v>
      </c>
      <c r="B33" s="282" t="s">
        <v>125</v>
      </c>
      <c r="C33" s="58">
        <v>51790</v>
      </c>
      <c r="D33" s="34">
        <v>26</v>
      </c>
      <c r="E33" s="137" t="s">
        <v>40</v>
      </c>
      <c r="F33" s="136">
        <v>18425.54</v>
      </c>
      <c r="G33" s="74"/>
    </row>
    <row r="34" spans="1:7" s="20" customFormat="1" ht="21">
      <c r="A34" s="33">
        <v>27</v>
      </c>
      <c r="B34" s="282" t="s">
        <v>125</v>
      </c>
      <c r="C34" s="58">
        <v>50710</v>
      </c>
      <c r="D34" s="34">
        <v>27</v>
      </c>
      <c r="E34" s="137" t="s">
        <v>136</v>
      </c>
      <c r="F34" s="136">
        <v>15548</v>
      </c>
      <c r="G34" s="74"/>
    </row>
    <row r="35" spans="1:7" s="20" customFormat="1" ht="21">
      <c r="A35" s="33">
        <v>28</v>
      </c>
      <c r="B35" s="282" t="s">
        <v>31</v>
      </c>
      <c r="C35" s="58">
        <v>50225</v>
      </c>
      <c r="D35" s="34">
        <v>28</v>
      </c>
      <c r="E35" s="137" t="s">
        <v>137</v>
      </c>
      <c r="F35" s="136">
        <v>15138</v>
      </c>
      <c r="G35" s="74"/>
    </row>
    <row r="36" spans="1:7" s="20" customFormat="1" ht="21">
      <c r="A36" s="33">
        <v>29</v>
      </c>
      <c r="B36" s="282" t="s">
        <v>29</v>
      </c>
      <c r="C36" s="58">
        <v>49936.25</v>
      </c>
      <c r="D36" s="34">
        <v>29</v>
      </c>
      <c r="E36" s="137" t="s">
        <v>135</v>
      </c>
      <c r="F36" s="136">
        <v>13507</v>
      </c>
      <c r="G36" s="74"/>
    </row>
    <row r="37" spans="1:7" s="20" customFormat="1" ht="21">
      <c r="A37" s="33">
        <v>30</v>
      </c>
      <c r="B37" s="282" t="s">
        <v>30</v>
      </c>
      <c r="C37" s="58">
        <v>43216</v>
      </c>
      <c r="D37" s="34">
        <v>30</v>
      </c>
      <c r="E37" s="137" t="s">
        <v>46</v>
      </c>
      <c r="F37" s="136">
        <v>13108.283</v>
      </c>
      <c r="G37" s="74"/>
    </row>
    <row r="38" spans="1:7" s="20" customFormat="1" ht="21">
      <c r="A38" s="33">
        <v>31</v>
      </c>
      <c r="B38" s="282" t="s">
        <v>115</v>
      </c>
      <c r="C38" s="58">
        <v>40000</v>
      </c>
      <c r="D38" s="34">
        <v>31</v>
      </c>
      <c r="E38" s="137" t="s">
        <v>148</v>
      </c>
      <c r="F38" s="136">
        <v>10450</v>
      </c>
      <c r="G38" s="74"/>
    </row>
    <row r="39" spans="1:7" s="20" customFormat="1" ht="21.75" customHeight="1">
      <c r="A39" s="33">
        <v>32</v>
      </c>
      <c r="B39" s="282" t="s">
        <v>30</v>
      </c>
      <c r="C39" s="58">
        <v>38848</v>
      </c>
      <c r="D39" s="34">
        <v>32</v>
      </c>
      <c r="E39" s="137" t="s">
        <v>141</v>
      </c>
      <c r="F39" s="136">
        <v>10440</v>
      </c>
      <c r="G39" s="74"/>
    </row>
    <row r="40" spans="1:7" s="20" customFormat="1" ht="21">
      <c r="A40" s="33">
        <v>33</v>
      </c>
      <c r="B40" s="282" t="s">
        <v>30</v>
      </c>
      <c r="C40" s="58">
        <v>38848</v>
      </c>
      <c r="D40" s="34">
        <v>33</v>
      </c>
      <c r="E40" s="137" t="s">
        <v>42</v>
      </c>
      <c r="F40" s="136">
        <v>8620.64</v>
      </c>
      <c r="G40" s="74"/>
    </row>
    <row r="41" spans="1:7" s="20" customFormat="1" ht="21">
      <c r="A41" s="33">
        <v>34</v>
      </c>
      <c r="B41" s="282" t="s">
        <v>30</v>
      </c>
      <c r="C41" s="58">
        <v>21610</v>
      </c>
      <c r="D41" s="34">
        <v>34</v>
      </c>
      <c r="E41" s="137" t="s">
        <v>27</v>
      </c>
      <c r="F41" s="136">
        <v>8430</v>
      </c>
      <c r="G41" s="74"/>
    </row>
    <row r="42" spans="1:7" s="20" customFormat="1" ht="21">
      <c r="A42" s="33">
        <v>35</v>
      </c>
      <c r="B42" s="282" t="s">
        <v>30</v>
      </c>
      <c r="C42" s="58">
        <v>21608</v>
      </c>
      <c r="D42" s="34">
        <v>35</v>
      </c>
      <c r="E42" s="137" t="s">
        <v>26</v>
      </c>
      <c r="F42" s="136">
        <v>6563</v>
      </c>
      <c r="G42" s="74"/>
    </row>
    <row r="43" spans="1:7" s="20" customFormat="1" ht="21">
      <c r="A43" s="33">
        <v>36</v>
      </c>
      <c r="B43" s="282" t="s">
        <v>30</v>
      </c>
      <c r="C43" s="58">
        <v>19424</v>
      </c>
      <c r="D43" s="34">
        <v>36</v>
      </c>
      <c r="E43" s="137" t="s">
        <v>27</v>
      </c>
      <c r="F43" s="136">
        <v>5720</v>
      </c>
      <c r="G43" s="74"/>
    </row>
    <row r="44" spans="1:7" s="20" customFormat="1" ht="21">
      <c r="A44" s="33">
        <v>37</v>
      </c>
      <c r="B44" s="283" t="s">
        <v>30</v>
      </c>
      <c r="C44" s="58">
        <v>19424</v>
      </c>
      <c r="D44" s="34">
        <v>37</v>
      </c>
      <c r="E44" s="137" t="s">
        <v>146</v>
      </c>
      <c r="F44" s="136">
        <v>5048</v>
      </c>
      <c r="G44" s="74"/>
    </row>
    <row r="45" spans="1:7" s="20" customFormat="1" ht="21">
      <c r="A45" s="33">
        <v>38</v>
      </c>
      <c r="B45" s="282" t="s">
        <v>30</v>
      </c>
      <c r="C45" s="58">
        <v>18220</v>
      </c>
      <c r="D45" s="34">
        <v>38</v>
      </c>
      <c r="E45" s="137" t="s">
        <v>117</v>
      </c>
      <c r="F45" s="136">
        <v>4966.8</v>
      </c>
      <c r="G45" s="74"/>
    </row>
    <row r="46" spans="1:7" s="20" customFormat="1" ht="21">
      <c r="A46" s="33">
        <v>39</v>
      </c>
      <c r="B46" s="282" t="s">
        <v>126</v>
      </c>
      <c r="C46" s="58">
        <v>14955.5</v>
      </c>
      <c r="D46" s="34">
        <v>39</v>
      </c>
      <c r="E46" s="137" t="s">
        <v>134</v>
      </c>
      <c r="F46" s="136">
        <v>4767.1</v>
      </c>
      <c r="G46" s="74"/>
    </row>
    <row r="47" spans="1:7" s="20" customFormat="1" ht="21">
      <c r="A47" s="33">
        <v>40</v>
      </c>
      <c r="B47" s="282" t="s">
        <v>11</v>
      </c>
      <c r="C47" s="58">
        <v>8100</v>
      </c>
      <c r="D47" s="34">
        <v>40</v>
      </c>
      <c r="E47" s="137" t="s">
        <v>41</v>
      </c>
      <c r="F47" s="136">
        <v>3112</v>
      </c>
      <c r="G47" s="74"/>
    </row>
    <row r="48" spans="1:7" s="20" customFormat="1" ht="21">
      <c r="A48" s="33">
        <v>41</v>
      </c>
      <c r="B48" s="282" t="s">
        <v>32</v>
      </c>
      <c r="C48" s="58">
        <v>2645.3</v>
      </c>
      <c r="D48" s="34">
        <v>41</v>
      </c>
      <c r="E48" s="137" t="s">
        <v>26</v>
      </c>
      <c r="F48" s="136">
        <v>3045</v>
      </c>
      <c r="G48" s="74"/>
    </row>
    <row r="49" spans="1:7" s="20" customFormat="1" ht="21">
      <c r="A49" s="33">
        <v>42</v>
      </c>
      <c r="B49" s="282" t="s">
        <v>32</v>
      </c>
      <c r="C49" s="58">
        <v>1879.4</v>
      </c>
      <c r="D49" s="34">
        <v>42</v>
      </c>
      <c r="E49" s="137" t="s">
        <v>140</v>
      </c>
      <c r="F49" s="136">
        <v>2000</v>
      </c>
      <c r="G49" s="74"/>
    </row>
    <row r="50" spans="1:7" s="20" customFormat="1" ht="21">
      <c r="A50" s="33">
        <v>43</v>
      </c>
      <c r="B50" s="282" t="s">
        <v>32</v>
      </c>
      <c r="C50" s="58">
        <v>1805.8</v>
      </c>
      <c r="D50" s="34">
        <v>43</v>
      </c>
      <c r="E50" s="137" t="s">
        <v>26</v>
      </c>
      <c r="F50" s="136">
        <v>1856.3</v>
      </c>
      <c r="G50" s="74"/>
    </row>
    <row r="51" spans="1:7" s="20" customFormat="1" ht="21">
      <c r="A51" s="33">
        <v>44</v>
      </c>
      <c r="B51" s="282" t="s">
        <v>32</v>
      </c>
      <c r="C51" s="58">
        <v>1299.8</v>
      </c>
      <c r="D51" s="34">
        <v>44</v>
      </c>
      <c r="E51" s="137" t="s">
        <v>45</v>
      </c>
      <c r="F51" s="136">
        <v>1432</v>
      </c>
      <c r="G51" s="74"/>
    </row>
    <row r="52" spans="1:7" s="20" customFormat="1" ht="21">
      <c r="A52" s="33">
        <v>45</v>
      </c>
      <c r="B52" s="284" t="s">
        <v>32</v>
      </c>
      <c r="C52" s="55">
        <v>588.9</v>
      </c>
      <c r="D52" s="34">
        <v>45</v>
      </c>
      <c r="E52" s="137" t="s">
        <v>26</v>
      </c>
      <c r="F52" s="136">
        <v>1304</v>
      </c>
      <c r="G52" s="74"/>
    </row>
    <row r="53" spans="1:7" s="20" customFormat="1" ht="21">
      <c r="A53" s="33">
        <v>46</v>
      </c>
      <c r="B53" s="282" t="s">
        <v>32</v>
      </c>
      <c r="C53" s="58">
        <v>246</v>
      </c>
      <c r="D53" s="34">
        <v>46</v>
      </c>
      <c r="E53" s="137" t="s">
        <v>129</v>
      </c>
      <c r="F53" s="136">
        <v>1300</v>
      </c>
      <c r="G53" s="74"/>
    </row>
    <row r="54" spans="1:7" s="20" customFormat="1" ht="21">
      <c r="A54" s="33">
        <v>47</v>
      </c>
      <c r="B54" s="282" t="s">
        <v>32</v>
      </c>
      <c r="C54" s="58">
        <v>195</v>
      </c>
      <c r="D54" s="34">
        <v>47</v>
      </c>
      <c r="E54" s="137" t="s">
        <v>142</v>
      </c>
      <c r="F54" s="136">
        <v>714</v>
      </c>
      <c r="G54" s="74"/>
    </row>
    <row r="55" spans="1:7" s="20" customFormat="1" ht="21">
      <c r="A55" s="33"/>
      <c r="B55" s="282"/>
      <c r="C55" s="58"/>
      <c r="D55" s="34">
        <v>48</v>
      </c>
      <c r="E55" s="137" t="s">
        <v>41</v>
      </c>
      <c r="F55" s="136">
        <v>255</v>
      </c>
      <c r="G55" s="74"/>
    </row>
    <row r="56" spans="1:7" s="20" customFormat="1" ht="24" customHeight="1">
      <c r="A56" s="33"/>
      <c r="B56" s="282"/>
      <c r="C56" s="58"/>
      <c r="D56" s="34">
        <v>49</v>
      </c>
      <c r="E56" s="137" t="s">
        <v>41</v>
      </c>
      <c r="F56" s="136">
        <v>166</v>
      </c>
      <c r="G56" s="74"/>
    </row>
    <row r="57" spans="1:7" s="20" customFormat="1" ht="21">
      <c r="A57" s="33"/>
      <c r="B57" s="284"/>
      <c r="C57" s="54"/>
      <c r="D57" s="34">
        <v>50</v>
      </c>
      <c r="E57" s="137" t="s">
        <v>41</v>
      </c>
      <c r="F57" s="136">
        <v>109</v>
      </c>
      <c r="G57" s="74"/>
    </row>
    <row r="58" spans="1:7" s="20" customFormat="1" ht="22.5" customHeight="1">
      <c r="A58" s="33"/>
      <c r="B58" s="282"/>
      <c r="C58" s="58"/>
      <c r="D58" s="34">
        <v>51</v>
      </c>
      <c r="E58" s="137" t="s">
        <v>41</v>
      </c>
      <c r="F58" s="136">
        <v>71</v>
      </c>
      <c r="G58" s="74"/>
    </row>
    <row r="59" spans="1:7" s="20" customFormat="1" ht="21">
      <c r="A59" s="33"/>
      <c r="B59" s="284"/>
      <c r="C59" s="54"/>
      <c r="D59" s="34">
        <v>52</v>
      </c>
      <c r="E59" s="137" t="s">
        <v>45</v>
      </c>
      <c r="F59" s="136">
        <v>48</v>
      </c>
      <c r="G59" s="74"/>
    </row>
    <row r="60" spans="1:7" s="20" customFormat="1" ht="21">
      <c r="A60" s="33"/>
      <c r="B60" s="284"/>
      <c r="C60" s="56"/>
      <c r="D60" s="34">
        <v>53</v>
      </c>
      <c r="E60" s="137" t="s">
        <v>41</v>
      </c>
      <c r="F60" s="136">
        <v>47</v>
      </c>
      <c r="G60" s="74"/>
    </row>
    <row r="61" spans="1:7" s="20" customFormat="1" ht="21">
      <c r="A61" s="33"/>
      <c r="B61" s="282"/>
      <c r="C61" s="58"/>
      <c r="D61" s="34">
        <v>54</v>
      </c>
      <c r="E61" s="137" t="s">
        <v>43</v>
      </c>
      <c r="F61" s="136">
        <v>22</v>
      </c>
      <c r="G61" s="74"/>
    </row>
    <row r="62" spans="1:7" s="20" customFormat="1" ht="21">
      <c r="A62" s="33"/>
      <c r="B62" s="282"/>
      <c r="C62" s="58"/>
      <c r="D62" s="34">
        <v>55</v>
      </c>
      <c r="E62" s="137" t="s">
        <v>45</v>
      </c>
      <c r="F62" s="136">
        <v>12.6</v>
      </c>
      <c r="G62" s="74"/>
    </row>
    <row r="63" spans="1:7" s="20" customFormat="1" ht="24.75" customHeight="1">
      <c r="A63" s="33"/>
      <c r="B63" s="282"/>
      <c r="C63" s="58"/>
      <c r="D63" s="34">
        <v>56</v>
      </c>
      <c r="E63" s="137" t="s">
        <v>41</v>
      </c>
      <c r="F63" s="136">
        <v>1.7</v>
      </c>
      <c r="G63" s="74"/>
    </row>
    <row r="64" spans="1:7" s="20" customFormat="1" ht="21">
      <c r="A64" s="33"/>
      <c r="B64" s="282"/>
      <c r="C64" s="58"/>
      <c r="D64" s="34">
        <v>57</v>
      </c>
      <c r="E64" s="137" t="s">
        <v>41</v>
      </c>
      <c r="F64" s="136">
        <v>1.5</v>
      </c>
      <c r="G64" s="74"/>
    </row>
    <row r="65" spans="1:7" s="20" customFormat="1" ht="21">
      <c r="A65" s="33"/>
      <c r="B65" s="284"/>
      <c r="C65" s="56"/>
      <c r="D65" s="34"/>
      <c r="E65" s="35"/>
      <c r="F65" s="136"/>
      <c r="G65" s="74"/>
    </row>
    <row r="66" spans="1:7" s="20" customFormat="1" ht="21">
      <c r="A66" s="33"/>
      <c r="B66" s="282"/>
      <c r="C66" s="58"/>
      <c r="D66" s="34"/>
      <c r="E66" s="35"/>
      <c r="F66" s="136"/>
      <c r="G66" s="74"/>
    </row>
    <row r="67" spans="1:7" s="20" customFormat="1" ht="21.75" thickBot="1">
      <c r="A67" s="285"/>
      <c r="B67" s="282"/>
      <c r="C67" s="58"/>
      <c r="D67" s="34"/>
      <c r="E67" s="289"/>
      <c r="F67" s="139"/>
      <c r="G67" s="74"/>
    </row>
    <row r="68" spans="1:7" s="20" customFormat="1" ht="21.75" thickBot="1">
      <c r="A68" s="403" t="s">
        <v>2</v>
      </c>
      <c r="B68" s="404"/>
      <c r="C68" s="129">
        <f>SUM(C8:C67)</f>
        <v>3609292.9799999995</v>
      </c>
      <c r="D68" s="397" t="s">
        <v>2</v>
      </c>
      <c r="E68" s="398"/>
      <c r="F68" s="290">
        <f>SUM(F8:F67)</f>
        <v>2481779.833</v>
      </c>
      <c r="G68" s="74"/>
    </row>
    <row r="69" spans="1:7" s="20" customFormat="1" ht="21">
      <c r="A69" s="127"/>
      <c r="B69" s="41" t="s">
        <v>128</v>
      </c>
      <c r="C69" s="41"/>
      <c r="D69" s="41"/>
      <c r="E69" s="399" t="s">
        <v>149</v>
      </c>
      <c r="F69" s="399"/>
      <c r="G69" s="74"/>
    </row>
    <row r="70" spans="1:7" s="20" customFormat="1" ht="21">
      <c r="A70" s="291"/>
      <c r="B70" s="282"/>
      <c r="C70" s="132"/>
      <c r="D70" s="295"/>
      <c r="E70" s="50"/>
      <c r="F70" s="74"/>
      <c r="G70" s="74"/>
    </row>
    <row r="71" spans="1:7" s="20" customFormat="1" ht="21">
      <c r="A71" s="291"/>
      <c r="B71" s="282"/>
      <c r="C71" s="132"/>
      <c r="D71" s="295"/>
      <c r="E71" s="50"/>
      <c r="F71" s="74"/>
      <c r="G71" s="74"/>
    </row>
    <row r="72" spans="1:7" s="20" customFormat="1" ht="21">
      <c r="A72" s="291"/>
      <c r="B72" s="282"/>
      <c r="C72" s="132"/>
      <c r="D72" s="295"/>
      <c r="E72" s="50"/>
      <c r="F72" s="74"/>
      <c r="G72" s="74"/>
    </row>
    <row r="73" spans="1:7" s="20" customFormat="1" ht="21">
      <c r="A73" s="291"/>
      <c r="B73" s="282"/>
      <c r="C73" s="132"/>
      <c r="D73" s="295"/>
      <c r="E73" s="50"/>
      <c r="F73" s="74"/>
      <c r="G73" s="74"/>
    </row>
    <row r="74" spans="1:7" s="20" customFormat="1" ht="21">
      <c r="A74" s="291"/>
      <c r="B74" s="282"/>
      <c r="C74" s="132"/>
      <c r="D74" s="295"/>
      <c r="E74" s="50"/>
      <c r="F74" s="74"/>
      <c r="G74" s="74"/>
    </row>
    <row r="75" spans="1:7" s="20" customFormat="1" ht="21">
      <c r="A75" s="291"/>
      <c r="B75" s="282"/>
      <c r="C75" s="132"/>
      <c r="D75" s="295"/>
      <c r="E75" s="50"/>
      <c r="F75" s="74"/>
      <c r="G75" s="74"/>
    </row>
    <row r="76" spans="1:7" s="20" customFormat="1" ht="21">
      <c r="A76" s="291"/>
      <c r="B76" s="282"/>
      <c r="C76" s="132"/>
      <c r="D76" s="295"/>
      <c r="E76" s="50"/>
      <c r="F76" s="74"/>
      <c r="G76" s="74"/>
    </row>
    <row r="77" spans="1:7" s="20" customFormat="1" ht="20.25" customHeight="1">
      <c r="A77" s="291"/>
      <c r="B77" s="282"/>
      <c r="C77" s="132"/>
      <c r="D77" s="295"/>
      <c r="E77" s="128"/>
      <c r="F77" s="75"/>
      <c r="G77" s="75"/>
    </row>
    <row r="78" spans="1:7" s="20" customFormat="1" ht="18.75" customHeight="1">
      <c r="A78" s="400"/>
      <c r="B78" s="400"/>
      <c r="C78" s="292"/>
      <c r="D78" s="400"/>
      <c r="E78" s="400"/>
      <c r="F78" s="292"/>
      <c r="G78" s="125"/>
    </row>
    <row r="79" spans="1:7" s="23" customFormat="1" ht="21">
      <c r="A79" s="293"/>
      <c r="B79" s="294"/>
      <c r="C79" s="294"/>
      <c r="D79" s="40"/>
      <c r="E79" s="399"/>
      <c r="F79" s="399"/>
      <c r="G79" s="91"/>
    </row>
    <row r="80" spans="1:67" s="24" customFormat="1" ht="21">
      <c r="A80" s="127"/>
      <c r="B80" s="127"/>
      <c r="C80" s="127"/>
      <c r="D80" s="127"/>
      <c r="E80" s="127"/>
      <c r="F80" s="127"/>
      <c r="G80" s="126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</row>
    <row r="81" spans="1:67" s="39" customFormat="1" ht="21">
      <c r="A81" s="127"/>
      <c r="B81" s="127"/>
      <c r="C81" s="127"/>
      <c r="D81" s="127"/>
      <c r="E81" s="127"/>
      <c r="F81" s="127"/>
      <c r="G81" s="151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</row>
    <row r="82" spans="1:67" s="41" customFormat="1" ht="21">
      <c r="A82" s="127"/>
      <c r="B82" s="127"/>
      <c r="C82" s="127"/>
      <c r="D82" s="127"/>
      <c r="E82" s="127"/>
      <c r="F82" s="127"/>
      <c r="G82" s="13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</row>
    <row r="83" spans="1:7" ht="21">
      <c r="A83" s="127"/>
      <c r="B83" s="127"/>
      <c r="C83" s="127"/>
      <c r="D83" s="127"/>
      <c r="E83" s="127"/>
      <c r="F83" s="127"/>
      <c r="G83" s="130"/>
    </row>
    <row r="84" spans="1:6" ht="21">
      <c r="A84" s="127"/>
      <c r="B84" s="127"/>
      <c r="C84" s="127"/>
      <c r="D84" s="127"/>
      <c r="E84" s="127"/>
      <c r="F84" s="127"/>
    </row>
    <row r="85" ht="21">
      <c r="E85" s="46"/>
    </row>
    <row r="86" ht="21">
      <c r="E86" s="45"/>
    </row>
    <row r="94" spans="2:3" ht="21">
      <c r="B94" s="47"/>
      <c r="C94" s="60"/>
    </row>
    <row r="95" spans="2:3" ht="21">
      <c r="B95" s="47"/>
      <c r="C95" s="60"/>
    </row>
    <row r="96" ht="21">
      <c r="B96" s="49"/>
    </row>
  </sheetData>
  <sheetProtection/>
  <mergeCells count="10">
    <mergeCell ref="D68:E68"/>
    <mergeCell ref="E79:F79"/>
    <mergeCell ref="A78:B78"/>
    <mergeCell ref="D78:E78"/>
    <mergeCell ref="A2:F2"/>
    <mergeCell ref="A3:F3"/>
    <mergeCell ref="A4:F4"/>
    <mergeCell ref="B6:C6"/>
    <mergeCell ref="A68:B68"/>
    <mergeCell ref="E69:F6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P40"/>
  <sheetViews>
    <sheetView zoomScalePageLayoutView="0" workbookViewId="0" topLeftCell="A4">
      <selection activeCell="E25" sqref="E25"/>
    </sheetView>
  </sheetViews>
  <sheetFormatPr defaultColWidth="9.140625" defaultRowHeight="15"/>
  <cols>
    <col min="1" max="1" width="0.2890625" style="0" customWidth="1"/>
    <col min="2" max="2" width="4.7109375" style="0" customWidth="1"/>
    <col min="3" max="3" width="28.7109375" style="0" customWidth="1"/>
    <col min="4" max="4" width="15.421875" style="0" customWidth="1"/>
    <col min="5" max="5" width="12.8515625" style="0" customWidth="1"/>
    <col min="6" max="6" width="13.140625" style="0" customWidth="1"/>
    <col min="7" max="7" width="5.421875" style="0" customWidth="1"/>
    <col min="8" max="8" width="30.421875" style="0" customWidth="1"/>
    <col min="9" max="9" width="16.421875" style="0" customWidth="1"/>
    <col min="10" max="10" width="15.57421875" style="0" customWidth="1"/>
    <col min="11" max="11" width="14.140625" style="0" customWidth="1"/>
    <col min="12" max="12" width="15.57421875" style="0" customWidth="1"/>
  </cols>
  <sheetData>
    <row r="1" spans="1:12" ht="23.25">
      <c r="A1" s="401" t="s">
        <v>9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</row>
    <row r="2" spans="1:12" ht="23.25">
      <c r="A2" s="401" t="s">
        <v>17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</row>
    <row r="3" spans="1:12" ht="23.25">
      <c r="A3" s="401" t="s">
        <v>111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</row>
    <row r="4" spans="2:13" ht="24" thickBot="1"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72"/>
    </row>
    <row r="5" spans="2:11" ht="25.5" customHeight="1" thickBot="1">
      <c r="B5" s="22" t="s">
        <v>18</v>
      </c>
      <c r="C5" s="406" t="s">
        <v>19</v>
      </c>
      <c r="D5" s="407"/>
      <c r="E5" s="407"/>
      <c r="F5" s="407"/>
      <c r="G5" s="402"/>
      <c r="H5" s="22" t="s">
        <v>18</v>
      </c>
      <c r="I5" s="79" t="s">
        <v>20</v>
      </c>
      <c r="J5" s="134"/>
      <c r="K5" s="79"/>
    </row>
    <row r="6" spans="2:11" ht="25.5" customHeight="1" thickBot="1">
      <c r="B6" s="254" t="s">
        <v>21</v>
      </c>
      <c r="C6" s="232" t="s">
        <v>6</v>
      </c>
      <c r="D6" s="232" t="s">
        <v>5</v>
      </c>
      <c r="E6" s="255" t="s">
        <v>4</v>
      </c>
      <c r="F6" s="255" t="s">
        <v>3</v>
      </c>
      <c r="G6" s="256" t="s">
        <v>21</v>
      </c>
      <c r="H6" s="26" t="s">
        <v>6</v>
      </c>
      <c r="I6" s="257" t="s">
        <v>5</v>
      </c>
      <c r="J6" s="61" t="s">
        <v>4</v>
      </c>
      <c r="K6" s="61" t="s">
        <v>67</v>
      </c>
    </row>
    <row r="7" spans="2:11" ht="39.75" customHeight="1">
      <c r="B7" s="33">
        <v>1</v>
      </c>
      <c r="C7" s="86" t="s">
        <v>30</v>
      </c>
      <c r="D7" s="62">
        <v>90111100</v>
      </c>
      <c r="E7" s="258">
        <v>1616.798</v>
      </c>
      <c r="F7" s="258">
        <v>12.1084989724</v>
      </c>
      <c r="G7" s="83">
        <v>1</v>
      </c>
      <c r="H7" s="259" t="s">
        <v>112</v>
      </c>
      <c r="I7" s="260" t="s">
        <v>113</v>
      </c>
      <c r="J7" s="136">
        <v>589.652</v>
      </c>
      <c r="K7" s="136">
        <v>4.28334</v>
      </c>
    </row>
    <row r="8" spans="2:13" ht="25.5" customHeight="1">
      <c r="B8" s="33">
        <v>2</v>
      </c>
      <c r="C8" s="86" t="s">
        <v>114</v>
      </c>
      <c r="D8" s="66">
        <v>85479010</v>
      </c>
      <c r="E8" s="261">
        <v>157.365</v>
      </c>
      <c r="F8" s="261">
        <v>3.5439263</v>
      </c>
      <c r="G8" s="80">
        <v>2</v>
      </c>
      <c r="H8" s="262" t="s">
        <v>34</v>
      </c>
      <c r="I8" s="263">
        <v>85366999</v>
      </c>
      <c r="J8" s="99">
        <v>240.125</v>
      </c>
      <c r="K8" s="99">
        <v>3.886852</v>
      </c>
      <c r="L8" s="74"/>
      <c r="M8" s="76"/>
    </row>
    <row r="9" spans="2:14" ht="25.5" customHeight="1">
      <c r="B9" s="33">
        <v>3</v>
      </c>
      <c r="C9" s="264" t="s">
        <v>29</v>
      </c>
      <c r="D9" s="62">
        <v>94036090</v>
      </c>
      <c r="E9" s="258">
        <v>584.2045</v>
      </c>
      <c r="F9" s="258">
        <v>1.710353225</v>
      </c>
      <c r="G9" s="80">
        <v>3</v>
      </c>
      <c r="H9" s="259" t="s">
        <v>26</v>
      </c>
      <c r="I9" s="263">
        <v>24031920</v>
      </c>
      <c r="J9" s="99">
        <v>12.7683</v>
      </c>
      <c r="K9" s="99">
        <v>1.64708052</v>
      </c>
      <c r="L9" s="74"/>
      <c r="M9" s="74"/>
      <c r="N9" s="76"/>
    </row>
    <row r="10" spans="2:13" ht="25.5" customHeight="1">
      <c r="B10" s="33">
        <v>4</v>
      </c>
      <c r="C10" s="85" t="s">
        <v>37</v>
      </c>
      <c r="D10" s="63">
        <v>10063030</v>
      </c>
      <c r="E10" s="265">
        <v>356.272</v>
      </c>
      <c r="F10" s="266">
        <v>0.886260791</v>
      </c>
      <c r="G10" s="80">
        <v>4</v>
      </c>
      <c r="H10" s="262" t="s">
        <v>27</v>
      </c>
      <c r="I10" s="267">
        <v>85185020</v>
      </c>
      <c r="J10" s="136">
        <v>53.55</v>
      </c>
      <c r="K10" s="98">
        <v>0.792799</v>
      </c>
      <c r="L10" s="74"/>
      <c r="M10" s="76"/>
    </row>
    <row r="11" spans="2:13" ht="25.5" customHeight="1">
      <c r="B11" s="33">
        <v>5</v>
      </c>
      <c r="C11" s="86" t="s">
        <v>32</v>
      </c>
      <c r="D11" s="64" t="s">
        <v>33</v>
      </c>
      <c r="E11" s="261">
        <v>8.660200000000001</v>
      </c>
      <c r="F11" s="261">
        <v>0.5949744949999999</v>
      </c>
      <c r="G11" s="80">
        <v>5</v>
      </c>
      <c r="H11" s="268" t="s">
        <v>44</v>
      </c>
      <c r="I11" s="269">
        <v>85423100</v>
      </c>
      <c r="J11" s="99">
        <v>236.52</v>
      </c>
      <c r="K11" s="99">
        <v>0.5692279499999999</v>
      </c>
      <c r="L11" s="74"/>
      <c r="M11" s="76"/>
    </row>
    <row r="12" spans="2:13" ht="25.5" customHeight="1">
      <c r="B12" s="33">
        <v>6</v>
      </c>
      <c r="C12" s="87" t="s">
        <v>36</v>
      </c>
      <c r="D12" s="65">
        <v>11081400</v>
      </c>
      <c r="E12" s="270">
        <v>149.31</v>
      </c>
      <c r="F12" s="270">
        <v>0.22025894</v>
      </c>
      <c r="G12" s="80">
        <v>6</v>
      </c>
      <c r="H12" s="271" t="s">
        <v>40</v>
      </c>
      <c r="I12" s="263">
        <v>40051090</v>
      </c>
      <c r="J12" s="99">
        <v>72.04420999999999</v>
      </c>
      <c r="K12" s="99">
        <v>0.12796656</v>
      </c>
      <c r="L12" s="109"/>
      <c r="M12" s="76"/>
    </row>
    <row r="13" spans="2:13" ht="25.5" customHeight="1">
      <c r="B13" s="33">
        <v>7</v>
      </c>
      <c r="C13" s="84" t="s">
        <v>11</v>
      </c>
      <c r="D13" s="66">
        <v>21011190</v>
      </c>
      <c r="E13" s="272">
        <v>8.1</v>
      </c>
      <c r="F13" s="272">
        <v>0.10352059599999999</v>
      </c>
      <c r="G13" s="80">
        <v>7</v>
      </c>
      <c r="H13" s="271" t="s">
        <v>39</v>
      </c>
      <c r="I13" s="263">
        <v>11071000</v>
      </c>
      <c r="J13" s="136">
        <v>558.9175</v>
      </c>
      <c r="K13" s="136">
        <f>109237.12/1000000</f>
        <v>0.10923712</v>
      </c>
      <c r="L13" s="74"/>
      <c r="M13" s="76"/>
    </row>
    <row r="14" spans="2:13" ht="25.5" customHeight="1">
      <c r="B14" s="33">
        <v>8</v>
      </c>
      <c r="C14" s="86" t="s">
        <v>115</v>
      </c>
      <c r="D14" s="67" t="s">
        <v>116</v>
      </c>
      <c r="E14" s="273">
        <v>40</v>
      </c>
      <c r="F14" s="273">
        <v>0.016470334</v>
      </c>
      <c r="G14" s="80">
        <v>8</v>
      </c>
      <c r="H14" s="259" t="s">
        <v>117</v>
      </c>
      <c r="I14" s="263" t="s">
        <v>118</v>
      </c>
      <c r="J14" s="99">
        <v>4.9668</v>
      </c>
      <c r="K14" s="99">
        <v>0.1023</v>
      </c>
      <c r="L14" s="74"/>
      <c r="M14" s="76"/>
    </row>
    <row r="15" spans="2:13" ht="25.5" customHeight="1">
      <c r="B15" s="33"/>
      <c r="C15" s="86"/>
      <c r="D15" s="67"/>
      <c r="E15" s="261"/>
      <c r="F15" s="261"/>
      <c r="G15" s="80">
        <v>9</v>
      </c>
      <c r="H15" s="271" t="s">
        <v>119</v>
      </c>
      <c r="I15" s="263" t="s">
        <v>120</v>
      </c>
      <c r="J15" s="100">
        <v>53.5451</v>
      </c>
      <c r="K15" s="100">
        <v>0.063</v>
      </c>
      <c r="L15" s="106"/>
      <c r="M15" s="76"/>
    </row>
    <row r="16" spans="2:13" ht="25.5" customHeight="1">
      <c r="B16" s="33"/>
      <c r="C16" s="133"/>
      <c r="D16" s="133"/>
      <c r="E16" s="274"/>
      <c r="F16" s="274"/>
      <c r="G16" s="80">
        <v>10</v>
      </c>
      <c r="H16" s="271" t="s">
        <v>121</v>
      </c>
      <c r="I16" s="263" t="s">
        <v>122</v>
      </c>
      <c r="J16" s="100">
        <v>79.77</v>
      </c>
      <c r="K16" s="100">
        <v>0.05323368</v>
      </c>
      <c r="L16" s="74"/>
      <c r="M16" s="76"/>
    </row>
    <row r="17" spans="2:16" ht="25.5" customHeight="1">
      <c r="B17" s="33"/>
      <c r="C17" s="133"/>
      <c r="D17" s="133"/>
      <c r="E17" s="274"/>
      <c r="F17" s="274"/>
      <c r="G17" s="80"/>
      <c r="H17" s="271"/>
      <c r="I17" s="263"/>
      <c r="J17" s="100"/>
      <c r="K17" s="100"/>
      <c r="L17" s="74"/>
      <c r="M17" s="76"/>
      <c r="N17" s="76"/>
      <c r="O17" s="76"/>
      <c r="P17" s="76"/>
    </row>
    <row r="18" spans="2:16" ht="25.5" customHeight="1">
      <c r="B18" s="33"/>
      <c r="C18" s="133"/>
      <c r="D18" s="133"/>
      <c r="E18" s="274"/>
      <c r="F18" s="274"/>
      <c r="G18" s="80"/>
      <c r="H18" s="271"/>
      <c r="I18" s="263"/>
      <c r="J18" s="100"/>
      <c r="K18" s="100"/>
      <c r="L18" s="74"/>
      <c r="N18" s="76"/>
      <c r="O18" s="76"/>
      <c r="P18" s="76"/>
    </row>
    <row r="19" spans="1:16" ht="25.5" customHeight="1" thickBot="1">
      <c r="A19" s="76"/>
      <c r="B19" s="140"/>
      <c r="C19" s="37"/>
      <c r="D19" s="82"/>
      <c r="E19" s="273"/>
      <c r="F19" s="273"/>
      <c r="G19" s="88"/>
      <c r="H19" s="37"/>
      <c r="I19" s="275"/>
      <c r="J19" s="114"/>
      <c r="K19" s="114"/>
      <c r="L19" s="76"/>
      <c r="N19" s="76"/>
      <c r="O19" s="76"/>
      <c r="P19" s="76"/>
    </row>
    <row r="20" spans="1:16" ht="25.5" customHeight="1" thickBot="1">
      <c r="A20" s="92"/>
      <c r="B20" s="276"/>
      <c r="C20" s="408" t="s">
        <v>22</v>
      </c>
      <c r="D20" s="408"/>
      <c r="E20" s="95">
        <f>SUM(E7:E19)</f>
        <v>2920.7097</v>
      </c>
      <c r="F20" s="277">
        <f>SUM(F7:F19)</f>
        <v>19.1842636534</v>
      </c>
      <c r="G20" s="141"/>
      <c r="H20" s="409" t="s">
        <v>23</v>
      </c>
      <c r="I20" s="409"/>
      <c r="J20" s="135">
        <f>SUM(J7:J19)</f>
        <v>1901.85891</v>
      </c>
      <c r="K20" s="110">
        <f>SUM(K7:K19)</f>
        <v>11.63503683</v>
      </c>
      <c r="N20" s="152"/>
      <c r="O20" s="152"/>
      <c r="P20" s="152"/>
    </row>
    <row r="21" spans="1:16" ht="21.75" thickBot="1">
      <c r="A21" s="93"/>
      <c r="B21" s="410" t="s">
        <v>1</v>
      </c>
      <c r="C21" s="411"/>
      <c r="D21" s="278"/>
      <c r="E21" s="96">
        <f>E22-E20</f>
        <v>688.5832799999994</v>
      </c>
      <c r="F21" s="279">
        <f>F22-F20</f>
        <v>188.9148111706</v>
      </c>
      <c r="G21" s="142"/>
      <c r="H21" s="231" t="s">
        <v>1</v>
      </c>
      <c r="I21" s="81"/>
      <c r="J21" s="96">
        <f>J22-J20</f>
        <v>579.9209230000001</v>
      </c>
      <c r="K21" s="111">
        <f>K22-K20</f>
        <v>0.367459359999998</v>
      </c>
      <c r="L21" s="230"/>
      <c r="N21" s="76"/>
      <c r="O21" s="76"/>
      <c r="P21" s="76"/>
    </row>
    <row r="22" spans="1:11" ht="21.75" thickBot="1">
      <c r="A22" s="94"/>
      <c r="B22" s="382" t="s">
        <v>212</v>
      </c>
      <c r="C22" s="381"/>
      <c r="D22" s="280"/>
      <c r="E22" s="96">
        <v>3609.2929799999993</v>
      </c>
      <c r="F22" s="279">
        <v>208.09907482399998</v>
      </c>
      <c r="G22" s="143"/>
      <c r="H22" s="281" t="s">
        <v>10</v>
      </c>
      <c r="I22" s="280"/>
      <c r="J22" s="102">
        <v>2481.779833</v>
      </c>
      <c r="K22" s="97">
        <v>12.002496189999999</v>
      </c>
    </row>
    <row r="23" spans="1:11" ht="21">
      <c r="A23" s="405" t="s">
        <v>123</v>
      </c>
      <c r="B23" s="405"/>
      <c r="C23" s="405"/>
      <c r="D23" s="405"/>
      <c r="E23" s="405"/>
      <c r="F23" s="230"/>
      <c r="G23" s="230" t="s">
        <v>124</v>
      </c>
      <c r="H23" s="230"/>
      <c r="I23" s="230"/>
      <c r="J23" s="230"/>
      <c r="K23" s="113"/>
    </row>
    <row r="24" spans="6:11" ht="14.25">
      <c r="F24" s="101"/>
      <c r="K24" s="101"/>
    </row>
    <row r="25" spans="5:10" ht="21">
      <c r="E25" s="101"/>
      <c r="F25" s="101"/>
      <c r="J25" s="112"/>
    </row>
    <row r="26" spans="5:10" ht="21">
      <c r="E26" s="89"/>
      <c r="F26" s="89"/>
      <c r="J26" s="76"/>
    </row>
    <row r="27" ht="14.25">
      <c r="H27" s="76"/>
    </row>
    <row r="28" spans="6:8" ht="14.25">
      <c r="F28" s="108"/>
      <c r="H28" s="76"/>
    </row>
    <row r="29" spans="4:8" ht="21">
      <c r="D29" s="132"/>
      <c r="F29" s="101"/>
      <c r="H29" s="107"/>
    </row>
    <row r="30" spans="8:11" ht="21">
      <c r="H30" s="77"/>
      <c r="K30" s="108"/>
    </row>
    <row r="31" ht="14.25">
      <c r="H31" s="76"/>
    </row>
    <row r="32" ht="14.25">
      <c r="H32" s="76"/>
    </row>
    <row r="33" spans="8:9" ht="21">
      <c r="H33" s="76"/>
      <c r="I33" s="103"/>
    </row>
    <row r="34" spans="8:9" ht="21">
      <c r="H34" s="76"/>
      <c r="I34" s="103"/>
    </row>
    <row r="35" spans="8:9" ht="21">
      <c r="H35" s="103"/>
      <c r="I35" s="104"/>
    </row>
    <row r="36" spans="8:9" ht="21">
      <c r="H36" s="103"/>
      <c r="I36" s="104"/>
    </row>
    <row r="37" spans="8:9" ht="21">
      <c r="H37" s="104"/>
      <c r="I37" s="105"/>
    </row>
    <row r="38" spans="8:9" ht="21">
      <c r="H38" s="104"/>
      <c r="I38" s="106"/>
    </row>
    <row r="39" spans="8:9" ht="21">
      <c r="H39" s="105"/>
      <c r="I39" s="76"/>
    </row>
    <row r="40" ht="14.25">
      <c r="H40" s="101"/>
    </row>
  </sheetData>
  <sheetProtection/>
  <mergeCells count="8">
    <mergeCell ref="A23:E23"/>
    <mergeCell ref="A1:L1"/>
    <mergeCell ref="A2:L2"/>
    <mergeCell ref="A3:L3"/>
    <mergeCell ref="C5:G5"/>
    <mergeCell ref="C20:D20"/>
    <mergeCell ref="H20:I20"/>
    <mergeCell ref="B21:C21"/>
  </mergeCells>
  <hyperlinks>
    <hyperlink ref="I11" r:id="rId1" display="http://igtf.customs.go.th/igtf/viewerImportTariff.do"/>
  </hyperlinks>
  <printOptions/>
  <pageMargins left="0.16" right="0" top="0" bottom="0" header="0.3" footer="0.3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JIRAPORN JAIKEAW</dc:creator>
  <cp:keywords/>
  <dc:description/>
  <cp:lastModifiedBy>Ratchanee Meesanam</cp:lastModifiedBy>
  <cp:lastPrinted>2018-03-21T08:02:43Z</cp:lastPrinted>
  <dcterms:created xsi:type="dcterms:W3CDTF">2016-11-08T04:22:12Z</dcterms:created>
  <dcterms:modified xsi:type="dcterms:W3CDTF">2018-04-24T05:55:03Z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